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kce\Akce Cadkon\Chrudim ZŠ Peška\Chrudim ZŠ Peška - rozpočty ZTI ÚT\"/>
    </mc:Choice>
  </mc:AlternateContent>
  <xr:revisionPtr revIDLastSave="0" documentId="13_ncr:40019_{E45075F1-09D0-4617-8C90-E842115ADF65}" xr6:coauthVersionLast="47" xr6:coauthVersionMax="47" xr10:uidLastSave="{00000000-0000-0000-0000-000000000000}"/>
  <bookViews>
    <workbookView xWindow="-120" yWindow="-120" windowWidth="29040" windowHeight="1572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Pol'!$A$1:$U$218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G40" i="1" s="1"/>
  <c r="G25" i="1" s="1"/>
  <c r="G26" i="1" s="1"/>
  <c r="F39" i="1"/>
  <c r="G208" i="12"/>
  <c r="AC208" i="12"/>
  <c r="AD208" i="12"/>
  <c r="G9" i="12"/>
  <c r="G8" i="12" s="1"/>
  <c r="I9" i="12"/>
  <c r="I8" i="12" s="1"/>
  <c r="K9" i="12"/>
  <c r="K8" i="12" s="1"/>
  <c r="O9" i="12"/>
  <c r="Q9" i="12"/>
  <c r="Q8" i="12" s="1"/>
  <c r="U9" i="12"/>
  <c r="U8" i="12" s="1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O8" i="12" s="1"/>
  <c r="Q13" i="12"/>
  <c r="U13" i="12"/>
  <c r="G15" i="12"/>
  <c r="M15" i="12" s="1"/>
  <c r="I15" i="12"/>
  <c r="K15" i="12"/>
  <c r="O15" i="12"/>
  <c r="Q15" i="12"/>
  <c r="U15" i="12"/>
  <c r="G17" i="12"/>
  <c r="I17" i="12"/>
  <c r="K17" i="12"/>
  <c r="M17" i="12"/>
  <c r="O17" i="12"/>
  <c r="Q17" i="12"/>
  <c r="U17" i="12"/>
  <c r="G19" i="12"/>
  <c r="I19" i="12"/>
  <c r="K19" i="12"/>
  <c r="M19" i="12"/>
  <c r="O19" i="12"/>
  <c r="Q19" i="12"/>
  <c r="U19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50" i="12"/>
  <c r="I50" i="12"/>
  <c r="K50" i="12"/>
  <c r="M50" i="12"/>
  <c r="O50" i="12"/>
  <c r="Q50" i="12"/>
  <c r="U50" i="12"/>
  <c r="G52" i="12"/>
  <c r="I52" i="12"/>
  <c r="K52" i="12"/>
  <c r="M52" i="12"/>
  <c r="O52" i="12"/>
  <c r="Q52" i="12"/>
  <c r="U52" i="12"/>
  <c r="G54" i="12"/>
  <c r="I54" i="12"/>
  <c r="K54" i="12"/>
  <c r="M54" i="12"/>
  <c r="O54" i="12"/>
  <c r="Q54" i="12"/>
  <c r="U54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Q60" i="12"/>
  <c r="G61" i="12"/>
  <c r="I61" i="12"/>
  <c r="I60" i="12" s="1"/>
  <c r="K61" i="12"/>
  <c r="K60" i="12" s="1"/>
  <c r="M61" i="12"/>
  <c r="O61" i="12"/>
  <c r="O60" i="12" s="1"/>
  <c r="Q61" i="12"/>
  <c r="U61" i="12"/>
  <c r="U60" i="12" s="1"/>
  <c r="G62" i="12"/>
  <c r="G60" i="12" s="1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5" i="12"/>
  <c r="M65" i="12" s="1"/>
  <c r="I65" i="12"/>
  <c r="K65" i="12"/>
  <c r="K64" i="12" s="1"/>
  <c r="O65" i="12"/>
  <c r="O64" i="12" s="1"/>
  <c r="Q65" i="12"/>
  <c r="Q64" i="12" s="1"/>
  <c r="U65" i="12"/>
  <c r="U64" i="12" s="1"/>
  <c r="G67" i="12"/>
  <c r="I67" i="12"/>
  <c r="K67" i="12"/>
  <c r="M67" i="12"/>
  <c r="O67" i="12"/>
  <c r="Q67" i="12"/>
  <c r="U67" i="12"/>
  <c r="G69" i="12"/>
  <c r="I69" i="12"/>
  <c r="K69" i="12"/>
  <c r="M69" i="12"/>
  <c r="O69" i="12"/>
  <c r="Q69" i="12"/>
  <c r="U69" i="12"/>
  <c r="G71" i="12"/>
  <c r="I71" i="12"/>
  <c r="K71" i="12"/>
  <c r="M71" i="12"/>
  <c r="O71" i="12"/>
  <c r="Q71" i="12"/>
  <c r="U71" i="12"/>
  <c r="G73" i="12"/>
  <c r="M73" i="12" s="1"/>
  <c r="I73" i="12"/>
  <c r="I64" i="12" s="1"/>
  <c r="K73" i="12"/>
  <c r="O73" i="12"/>
  <c r="Q73" i="12"/>
  <c r="U73" i="12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79" i="12"/>
  <c r="I79" i="12"/>
  <c r="K79" i="12"/>
  <c r="M79" i="12"/>
  <c r="O79" i="12"/>
  <c r="Q79" i="12"/>
  <c r="U79" i="12"/>
  <c r="G81" i="12"/>
  <c r="I81" i="12"/>
  <c r="K81" i="12"/>
  <c r="M81" i="12"/>
  <c r="O81" i="12"/>
  <c r="Q81" i="12"/>
  <c r="U81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G64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I88" i="12"/>
  <c r="K88" i="12"/>
  <c r="M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5" i="12"/>
  <c r="I95" i="12"/>
  <c r="I94" i="12" s="1"/>
  <c r="K95" i="12"/>
  <c r="K94" i="12" s="1"/>
  <c r="M95" i="12"/>
  <c r="O95" i="12"/>
  <c r="Q95" i="12"/>
  <c r="Q94" i="12" s="1"/>
  <c r="U95" i="12"/>
  <c r="U94" i="12" s="1"/>
  <c r="G96" i="12"/>
  <c r="M96" i="12" s="1"/>
  <c r="I96" i="12"/>
  <c r="K96" i="12"/>
  <c r="O96" i="12"/>
  <c r="Q96" i="12"/>
  <c r="U96" i="12"/>
  <c r="G97" i="12"/>
  <c r="G94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I99" i="12"/>
  <c r="K99" i="12"/>
  <c r="M99" i="12"/>
  <c r="O99" i="12"/>
  <c r="O94" i="12" s="1"/>
  <c r="Q99" i="12"/>
  <c r="U99" i="12"/>
  <c r="G100" i="12"/>
  <c r="I100" i="12"/>
  <c r="K100" i="12"/>
  <c r="M100" i="12"/>
  <c r="O100" i="12"/>
  <c r="Q100" i="12"/>
  <c r="U100" i="12"/>
  <c r="G101" i="12"/>
  <c r="I101" i="12"/>
  <c r="K101" i="12"/>
  <c r="M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I107" i="12"/>
  <c r="K107" i="12"/>
  <c r="M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G111" i="12"/>
  <c r="I111" i="12"/>
  <c r="I110" i="12" s="1"/>
  <c r="K111" i="12"/>
  <c r="K110" i="12" s="1"/>
  <c r="M111" i="12"/>
  <c r="O111" i="12"/>
  <c r="O110" i="12" s="1"/>
  <c r="Q111" i="12"/>
  <c r="Q110" i="12" s="1"/>
  <c r="U111" i="12"/>
  <c r="G113" i="12"/>
  <c r="I113" i="12"/>
  <c r="K113" i="12"/>
  <c r="M113" i="12"/>
  <c r="O113" i="12"/>
  <c r="Q113" i="12"/>
  <c r="U113" i="12"/>
  <c r="U110" i="12" s="1"/>
  <c r="G114" i="12"/>
  <c r="I114" i="12"/>
  <c r="K114" i="12"/>
  <c r="M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U117" i="12"/>
  <c r="G118" i="12"/>
  <c r="I118" i="12"/>
  <c r="I117" i="12" s="1"/>
  <c r="K118" i="12"/>
  <c r="M118" i="12"/>
  <c r="O118" i="12"/>
  <c r="O117" i="12" s="1"/>
  <c r="Q118" i="12"/>
  <c r="Q117" i="12" s="1"/>
  <c r="U118" i="12"/>
  <c r="G120" i="12"/>
  <c r="M120" i="12" s="1"/>
  <c r="I120" i="12"/>
  <c r="K120" i="12"/>
  <c r="O120" i="12"/>
  <c r="Q120" i="12"/>
  <c r="U120" i="12"/>
  <c r="G121" i="12"/>
  <c r="I121" i="12"/>
  <c r="K121" i="12"/>
  <c r="K117" i="12" s="1"/>
  <c r="M121" i="12"/>
  <c r="O121" i="12"/>
  <c r="Q121" i="12"/>
  <c r="U121" i="12"/>
  <c r="G123" i="12"/>
  <c r="M123" i="12" s="1"/>
  <c r="I123" i="12"/>
  <c r="K123" i="12"/>
  <c r="O123" i="12"/>
  <c r="Q123" i="12"/>
  <c r="U123" i="12"/>
  <c r="I125" i="12"/>
  <c r="G126" i="12"/>
  <c r="M126" i="12" s="1"/>
  <c r="M125" i="12" s="1"/>
  <c r="I126" i="12"/>
  <c r="K126" i="12"/>
  <c r="K125" i="12" s="1"/>
  <c r="O126" i="12"/>
  <c r="O125" i="12" s="1"/>
  <c r="Q126" i="12"/>
  <c r="Q125" i="12" s="1"/>
  <c r="U126" i="12"/>
  <c r="U125" i="12" s="1"/>
  <c r="G127" i="12"/>
  <c r="I127" i="12"/>
  <c r="K127" i="12"/>
  <c r="M127" i="12"/>
  <c r="O127" i="12"/>
  <c r="Q127" i="12"/>
  <c r="U127" i="12"/>
  <c r="G128" i="12"/>
  <c r="I128" i="12"/>
  <c r="K128" i="12"/>
  <c r="M128" i="12"/>
  <c r="O128" i="12"/>
  <c r="Q128" i="12"/>
  <c r="U128" i="12"/>
  <c r="G129" i="12"/>
  <c r="I129" i="12"/>
  <c r="K129" i="12"/>
  <c r="M129" i="12"/>
  <c r="O129" i="12"/>
  <c r="Q129" i="12"/>
  <c r="U129" i="12"/>
  <c r="G131" i="12"/>
  <c r="M131" i="12" s="1"/>
  <c r="I131" i="12"/>
  <c r="I130" i="12" s="1"/>
  <c r="K131" i="12"/>
  <c r="O131" i="12"/>
  <c r="Q131" i="12"/>
  <c r="Q130" i="12" s="1"/>
  <c r="U131" i="12"/>
  <c r="U130" i="12" s="1"/>
  <c r="G133" i="12"/>
  <c r="G130" i="12" s="1"/>
  <c r="I133" i="12"/>
  <c r="K133" i="12"/>
  <c r="O133" i="12"/>
  <c r="Q133" i="12"/>
  <c r="U133" i="12"/>
  <c r="G135" i="12"/>
  <c r="I135" i="12"/>
  <c r="K135" i="12"/>
  <c r="M135" i="12"/>
  <c r="O135" i="12"/>
  <c r="O130" i="12" s="1"/>
  <c r="Q135" i="12"/>
  <c r="U135" i="12"/>
  <c r="G137" i="12"/>
  <c r="M137" i="12" s="1"/>
  <c r="I137" i="12"/>
  <c r="K137" i="12"/>
  <c r="O137" i="12"/>
  <c r="Q137" i="12"/>
  <c r="U137" i="12"/>
  <c r="G139" i="12"/>
  <c r="I139" i="12"/>
  <c r="K139" i="12"/>
  <c r="K130" i="12" s="1"/>
  <c r="M139" i="12"/>
  <c r="O139" i="12"/>
  <c r="Q139" i="12"/>
  <c r="U139" i="12"/>
  <c r="G141" i="12"/>
  <c r="M141" i="12" s="1"/>
  <c r="I141" i="12"/>
  <c r="K141" i="12"/>
  <c r="O141" i="12"/>
  <c r="Q141" i="12"/>
  <c r="U141" i="12"/>
  <c r="G143" i="12"/>
  <c r="M143" i="12" s="1"/>
  <c r="I143" i="12"/>
  <c r="K143" i="12"/>
  <c r="O143" i="12"/>
  <c r="Q143" i="12"/>
  <c r="U143" i="12"/>
  <c r="G145" i="12"/>
  <c r="M145" i="12" s="1"/>
  <c r="I145" i="12"/>
  <c r="K145" i="12"/>
  <c r="O145" i="12"/>
  <c r="Q145" i="12"/>
  <c r="U145" i="12"/>
  <c r="G147" i="12"/>
  <c r="I147" i="12"/>
  <c r="K147" i="12"/>
  <c r="M147" i="12"/>
  <c r="O147" i="12"/>
  <c r="Q147" i="12"/>
  <c r="U147" i="12"/>
  <c r="G149" i="12"/>
  <c r="I149" i="12"/>
  <c r="K149" i="12"/>
  <c r="M149" i="12"/>
  <c r="O149" i="12"/>
  <c r="Q149" i="12"/>
  <c r="U149" i="12"/>
  <c r="G151" i="12"/>
  <c r="I151" i="12"/>
  <c r="K151" i="12"/>
  <c r="M151" i="12"/>
  <c r="O151" i="12"/>
  <c r="Q151" i="12"/>
  <c r="U151" i="12"/>
  <c r="G152" i="12"/>
  <c r="M152" i="12" s="1"/>
  <c r="I152" i="12"/>
  <c r="K152" i="12"/>
  <c r="O152" i="12"/>
  <c r="Q152" i="12"/>
  <c r="U152" i="12"/>
  <c r="G154" i="12"/>
  <c r="M154" i="12" s="1"/>
  <c r="I154" i="12"/>
  <c r="K154" i="12"/>
  <c r="K153" i="12" s="1"/>
  <c r="O154" i="12"/>
  <c r="O153" i="12" s="1"/>
  <c r="Q154" i="12"/>
  <c r="Q153" i="12" s="1"/>
  <c r="U154" i="12"/>
  <c r="U153" i="12" s="1"/>
  <c r="G156" i="12"/>
  <c r="I156" i="12"/>
  <c r="K156" i="12"/>
  <c r="M156" i="12"/>
  <c r="O156" i="12"/>
  <c r="Q156" i="12"/>
  <c r="U156" i="12"/>
  <c r="G158" i="12"/>
  <c r="I158" i="12"/>
  <c r="K158" i="12"/>
  <c r="M158" i="12"/>
  <c r="O158" i="12"/>
  <c r="Q158" i="12"/>
  <c r="U158" i="12"/>
  <c r="G160" i="12"/>
  <c r="I160" i="12"/>
  <c r="K160" i="12"/>
  <c r="M160" i="12"/>
  <c r="O160" i="12"/>
  <c r="Q160" i="12"/>
  <c r="U160" i="12"/>
  <c r="G162" i="12"/>
  <c r="M162" i="12" s="1"/>
  <c r="I162" i="12"/>
  <c r="K162" i="12"/>
  <c r="O162" i="12"/>
  <c r="Q162" i="12"/>
  <c r="U162" i="12"/>
  <c r="G164" i="12"/>
  <c r="M164" i="12" s="1"/>
  <c r="I164" i="12"/>
  <c r="I153" i="12" s="1"/>
  <c r="K164" i="12"/>
  <c r="O164" i="12"/>
  <c r="Q164" i="12"/>
  <c r="U164" i="12"/>
  <c r="G166" i="12"/>
  <c r="M166" i="12" s="1"/>
  <c r="I166" i="12"/>
  <c r="K166" i="12"/>
  <c r="O166" i="12"/>
  <c r="Q166" i="12"/>
  <c r="U166" i="12"/>
  <c r="G168" i="12"/>
  <c r="I168" i="12"/>
  <c r="K168" i="12"/>
  <c r="K167" i="12" s="1"/>
  <c r="M168" i="12"/>
  <c r="O168" i="12"/>
  <c r="O167" i="12" s="1"/>
  <c r="Q168" i="12"/>
  <c r="U168" i="12"/>
  <c r="U167" i="12" s="1"/>
  <c r="G170" i="12"/>
  <c r="I170" i="12"/>
  <c r="K170" i="12"/>
  <c r="M170" i="12"/>
  <c r="O170" i="12"/>
  <c r="Q170" i="12"/>
  <c r="U170" i="12"/>
  <c r="G172" i="12"/>
  <c r="G167" i="12" s="1"/>
  <c r="I172" i="12"/>
  <c r="I167" i="12" s="1"/>
  <c r="K172" i="12"/>
  <c r="O172" i="12"/>
  <c r="Q172" i="12"/>
  <c r="U172" i="12"/>
  <c r="G174" i="12"/>
  <c r="M174" i="12" s="1"/>
  <c r="I174" i="12"/>
  <c r="K174" i="12"/>
  <c r="O174" i="12"/>
  <c r="Q174" i="12"/>
  <c r="U174" i="12"/>
  <c r="G176" i="12"/>
  <c r="M176" i="12" s="1"/>
  <c r="I176" i="12"/>
  <c r="K176" i="12"/>
  <c r="O176" i="12"/>
  <c r="Q176" i="12"/>
  <c r="U176" i="12"/>
  <c r="G178" i="12"/>
  <c r="I178" i="12"/>
  <c r="K178" i="12"/>
  <c r="M178" i="12"/>
  <c r="O178" i="12"/>
  <c r="Q178" i="12"/>
  <c r="Q167" i="12" s="1"/>
  <c r="U178" i="12"/>
  <c r="G179" i="12"/>
  <c r="I179" i="12"/>
  <c r="K179" i="12"/>
  <c r="M179" i="12"/>
  <c r="O179" i="12"/>
  <c r="Q179" i="12"/>
  <c r="U179" i="12"/>
  <c r="G180" i="12"/>
  <c r="I180" i="12"/>
  <c r="K180" i="12"/>
  <c r="M180" i="12"/>
  <c r="O180" i="12"/>
  <c r="Q180" i="12"/>
  <c r="U180" i="12"/>
  <c r="G181" i="12"/>
  <c r="M181" i="12" s="1"/>
  <c r="I181" i="12"/>
  <c r="K181" i="12"/>
  <c r="O181" i="12"/>
  <c r="Q181" i="12"/>
  <c r="U181" i="12"/>
  <c r="G182" i="12"/>
  <c r="M182" i="12" s="1"/>
  <c r="I182" i="12"/>
  <c r="K182" i="12"/>
  <c r="O182" i="12"/>
  <c r="Q182" i="12"/>
  <c r="U182" i="12"/>
  <c r="G183" i="12"/>
  <c r="M183" i="12" s="1"/>
  <c r="I183" i="12"/>
  <c r="K183" i="12"/>
  <c r="O183" i="12"/>
  <c r="Q183" i="12"/>
  <c r="U183" i="12"/>
  <c r="G185" i="12"/>
  <c r="I185" i="12"/>
  <c r="K185" i="12"/>
  <c r="K184" i="12" s="1"/>
  <c r="M185" i="12"/>
  <c r="O185" i="12"/>
  <c r="O184" i="12" s="1"/>
  <c r="Q185" i="12"/>
  <c r="U185" i="12"/>
  <c r="U184" i="12" s="1"/>
  <c r="G186" i="12"/>
  <c r="I186" i="12"/>
  <c r="K186" i="12"/>
  <c r="M186" i="12"/>
  <c r="O186" i="12"/>
  <c r="Q186" i="12"/>
  <c r="U186" i="12"/>
  <c r="G188" i="12"/>
  <c r="I188" i="12"/>
  <c r="I184" i="12" s="1"/>
  <c r="K188" i="12"/>
  <c r="M188" i="12"/>
  <c r="O188" i="12"/>
  <c r="Q188" i="12"/>
  <c r="U188" i="12"/>
  <c r="G190" i="12"/>
  <c r="M190" i="12" s="1"/>
  <c r="I190" i="12"/>
  <c r="K190" i="12"/>
  <c r="O190" i="12"/>
  <c r="Q190" i="12"/>
  <c r="U190" i="12"/>
  <c r="G192" i="12"/>
  <c r="G184" i="12" s="1"/>
  <c r="I192" i="12"/>
  <c r="K192" i="12"/>
  <c r="O192" i="12"/>
  <c r="Q192" i="12"/>
  <c r="U192" i="12"/>
  <c r="G193" i="12"/>
  <c r="I193" i="12"/>
  <c r="K193" i="12"/>
  <c r="M193" i="12"/>
  <c r="O193" i="12"/>
  <c r="Q193" i="12"/>
  <c r="Q184" i="12" s="1"/>
  <c r="U193" i="12"/>
  <c r="G195" i="12"/>
  <c r="I195" i="12"/>
  <c r="I194" i="12" s="1"/>
  <c r="K195" i="12"/>
  <c r="K194" i="12" s="1"/>
  <c r="M195" i="12"/>
  <c r="O195" i="12"/>
  <c r="Q195" i="12"/>
  <c r="Q194" i="12" s="1"/>
  <c r="U195" i="12"/>
  <c r="U194" i="12" s="1"/>
  <c r="G196" i="12"/>
  <c r="M196" i="12" s="1"/>
  <c r="I196" i="12"/>
  <c r="K196" i="12"/>
  <c r="O196" i="12"/>
  <c r="Q196" i="12"/>
  <c r="U196" i="12"/>
  <c r="G197" i="12"/>
  <c r="G194" i="12" s="1"/>
  <c r="I197" i="12"/>
  <c r="K197" i="12"/>
  <c r="O197" i="12"/>
  <c r="Q197" i="12"/>
  <c r="U197" i="12"/>
  <c r="G198" i="12"/>
  <c r="M198" i="12" s="1"/>
  <c r="I198" i="12"/>
  <c r="K198" i="12"/>
  <c r="O198" i="12"/>
  <c r="Q198" i="12"/>
  <c r="U198" i="12"/>
  <c r="G199" i="12"/>
  <c r="M199" i="12" s="1"/>
  <c r="I199" i="12"/>
  <c r="K199" i="12"/>
  <c r="O199" i="12"/>
  <c r="Q199" i="12"/>
  <c r="U199" i="12"/>
  <c r="G200" i="12"/>
  <c r="I200" i="12"/>
  <c r="K200" i="12"/>
  <c r="M200" i="12"/>
  <c r="O200" i="12"/>
  <c r="O194" i="12" s="1"/>
  <c r="Q200" i="12"/>
  <c r="U200" i="12"/>
  <c r="G201" i="12"/>
  <c r="I201" i="12"/>
  <c r="K201" i="12"/>
  <c r="M201" i="12"/>
  <c r="O201" i="12"/>
  <c r="Q201" i="12"/>
  <c r="U201" i="12"/>
  <c r="K202" i="12"/>
  <c r="G203" i="12"/>
  <c r="M203" i="12" s="1"/>
  <c r="I203" i="12"/>
  <c r="I202" i="12" s="1"/>
  <c r="K203" i="12"/>
  <c r="O203" i="12"/>
  <c r="Q203" i="12"/>
  <c r="Q202" i="12" s="1"/>
  <c r="U203" i="12"/>
  <c r="U202" i="12" s="1"/>
  <c r="G205" i="12"/>
  <c r="M205" i="12" s="1"/>
  <c r="I205" i="12"/>
  <c r="K205" i="12"/>
  <c r="O205" i="12"/>
  <c r="Q205" i="12"/>
  <c r="U205" i="12"/>
  <c r="G206" i="12"/>
  <c r="I206" i="12"/>
  <c r="K206" i="12"/>
  <c r="M206" i="12"/>
  <c r="O206" i="12"/>
  <c r="O202" i="12" s="1"/>
  <c r="Q206" i="12"/>
  <c r="U206" i="12"/>
  <c r="I20" i="1"/>
  <c r="I19" i="1"/>
  <c r="I18" i="1"/>
  <c r="I16" i="1"/>
  <c r="G27" i="1"/>
  <c r="F40" i="1"/>
  <c r="J28" i="1"/>
  <c r="J26" i="1"/>
  <c r="G38" i="1"/>
  <c r="F38" i="1"/>
  <c r="H32" i="1"/>
  <c r="J23" i="1"/>
  <c r="J24" i="1"/>
  <c r="J25" i="1"/>
  <c r="J27" i="1"/>
  <c r="E24" i="1"/>
  <c r="E26" i="1"/>
  <c r="I17" i="1" l="1"/>
  <c r="I21" i="1" s="1"/>
  <c r="I60" i="1"/>
  <c r="H39" i="1"/>
  <c r="I39" i="1" s="1"/>
  <c r="I40" i="1" s="1"/>
  <c r="J39" i="1" s="1"/>
  <c r="J40" i="1" s="1"/>
  <c r="G28" i="1"/>
  <c r="G23" i="1"/>
  <c r="M153" i="12"/>
  <c r="M202" i="12"/>
  <c r="M60" i="12"/>
  <c r="M130" i="12"/>
  <c r="M110" i="12"/>
  <c r="M117" i="12"/>
  <c r="M94" i="12"/>
  <c r="M64" i="12"/>
  <c r="M194" i="12"/>
  <c r="M9" i="12"/>
  <c r="M8" i="12" s="1"/>
  <c r="G153" i="12"/>
  <c r="M192" i="12"/>
  <c r="M184" i="12" s="1"/>
  <c r="M133" i="12"/>
  <c r="M197" i="12"/>
  <c r="M97" i="12"/>
  <c r="M85" i="12"/>
  <c r="M172" i="12"/>
  <c r="M167" i="12" s="1"/>
  <c r="G125" i="12"/>
  <c r="G202" i="12"/>
  <c r="H40" i="1" l="1"/>
  <c r="G29" i="1"/>
  <c r="G2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<sst xmlns="http://schemas.openxmlformats.org/spreadsheetml/2006/main" count="855" uniqueCount="435">
  <si>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</si>
  <si>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</si>
  <si>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</si>
  <si>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</si>
  <si>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</si>
  <si>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</si>
  <si>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</si>
  <si>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</si>
  <si>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</si>
  <si>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</si>
  <si>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</si>
  <si>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</si>
  <si>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</si>
  <si>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</si>
  <si>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</si>
  <si>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</si>
  <si>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</si>
  <si>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</si>
  <si>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</si>
  <si>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</si>
  <si>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</si>
  <si>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</si>
  <si>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</si>
  <si>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</si>
  <si>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</si>
  <si>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</si>
  <si>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</si>
  <si>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</si>
  <si>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</si>
  <si>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</si>
  <si>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</si>
  <si>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</si>
  <si>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</si>
  <si>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</si>
  <si>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</si>
  <si>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</si>
  <si>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</si>
  <si>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</si>
  <si>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</si>
  <si>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</si>
  <si>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</si>
  <si>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</si>
  <si>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</si>
  <si>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Dr. PEŠKA 768 V CHRUDIMI</t>
  </si>
  <si>
    <t>Rozpočet:</t>
  </si>
  <si>
    <t>Misto</t>
  </si>
  <si>
    <t>VÝMĚNA PÁTEŘNÍCH ROZVODŮ VODY A TEPLA - ÚT ZTI  - SO-01 - HLAVNÍ CHODBY</t>
  </si>
  <si>
    <t>Město Chrudim</t>
  </si>
  <si>
    <t>Resselovo náměstí 77</t>
  </si>
  <si>
    <t>Chrudim</t>
  </si>
  <si>
    <t>53716</t>
  </si>
  <si>
    <t>Rozpočet</t>
  </si>
  <si>
    <t>Celkem za stavbu</t>
  </si>
  <si>
    <t>CZK</t>
  </si>
  <si>
    <t>Rekapitulace dílů</t>
  </si>
  <si>
    <t>Typ dílu</t>
  </si>
  <si>
    <t>722</t>
  </si>
  <si>
    <t>Vnitřní vodovod</t>
  </si>
  <si>
    <t>725</t>
  </si>
  <si>
    <t>Zařizovací předměty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</si>
  <si>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</si>
  <si>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</si>
  <si>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</si>
  <si>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</si>
  <si>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</si>
  <si>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</si>
  <si>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</si>
  <si>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</si>
  <si>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</si>
  <si>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713-UT</t>
  </si>
  <si>
    <t>Izolace tepelné - vytápění</t>
  </si>
  <si>
    <t>713-ZTI</t>
  </si>
  <si>
    <t>Izolace tepelné - ZTI</t>
  </si>
  <si>
    <t>722-D</t>
  </si>
  <si>
    <t>Vnitřní vodovod - demontáže</t>
  </si>
  <si>
    <t>733-D</t>
  </si>
  <si>
    <t>Rozvod potrubí - demontáž</t>
  </si>
  <si>
    <t>734-D</t>
  </si>
  <si>
    <t>Armatury - demontáže</t>
  </si>
  <si>
    <t>735-D</t>
  </si>
  <si>
    <t>Otopná tělesa - demontáže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</si>
  <si>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</si>
  <si>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</si>
  <si>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</si>
  <si>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</si>
  <si>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</si>
  <si>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</si>
  <si>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</si>
  <si>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</si>
  <si>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</si>
  <si>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</si>
  <si>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</si>
  <si>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</si>
  <si>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</si>
  <si>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</si>
  <si>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</si>
  <si>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</si>
  <si>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</si>
  <si>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</si>
  <si>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</si>
  <si>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</si>
  <si>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</si>
  <si>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</si>
  <si>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</si>
  <si>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</si>
  <si>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</si>
  <si>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</si>
  <si>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</si>
  <si>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</si>
  <si>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722172612R00</t>
  </si>
  <si>
    <t>Potrubí z  PP-RCT studená, D 25x2,8 mm</t>
  </si>
  <si>
    <t>m</t>
  </si>
  <si>
    <t>POL1_0</t>
  </si>
  <si>
    <t>(9+1,5*5)*1,03</t>
  </si>
  <si>
    <t>VV</t>
  </si>
  <si>
    <t>722172613R00</t>
  </si>
  <si>
    <t>Potrubí z  PP-RCT studená, D 32x3,6 mm</t>
  </si>
  <si>
    <t>(1+1,5)*1,03</t>
  </si>
  <si>
    <t>722172614R00</t>
  </si>
  <si>
    <t>Potrubí z  PP-RCT studená, D 40x4,5 mm</t>
  </si>
  <si>
    <t>(23+1,5*7+5)*1,03</t>
  </si>
  <si>
    <t>722172616R00</t>
  </si>
  <si>
    <t>Potrubí z  PP-RCT studená, D 63x7,1 mm</t>
  </si>
  <si>
    <t>(15+1,5*3)*1,03</t>
  </si>
  <si>
    <t>722172618R00</t>
  </si>
  <si>
    <t>Potrubí z  PP-RCT studená, D 90x10,1 mm</t>
  </si>
  <si>
    <t>(45+1,5)*1,03</t>
  </si>
  <si>
    <t>722172639R00</t>
  </si>
  <si>
    <t>Potrubí z  PP-RCT studená, D 110x12,3 mm</t>
  </si>
  <si>
    <t>(31+1,8+0,8+0,8+1,5)*1,03</t>
  </si>
  <si>
    <t>722190402R00</t>
  </si>
  <si>
    <t>Vyvedení a upevnění výpustek DN 20</t>
  </si>
  <si>
    <t>kus</t>
  </si>
  <si>
    <t>722190403R00</t>
  </si>
  <si>
    <t>Vyvedení a upevnění výpustek DN 25</t>
  </si>
  <si>
    <t>722190405R00</t>
  </si>
  <si>
    <t>Vyvedení a upevnění výpustek DN 50</t>
  </si>
  <si>
    <t>722190409R00</t>
  </si>
  <si>
    <t>Vyvedení a upevnění výpustek DN 100</t>
  </si>
  <si>
    <t>722220111R00</t>
  </si>
  <si>
    <t>Nástěnka K 247, pro výtokový ventil G 1/2</t>
  </si>
  <si>
    <t>722237122R00</t>
  </si>
  <si>
    <t>Kohout kulový,2xvnitřní záv. DN 20</t>
  </si>
  <si>
    <t>722237123R00</t>
  </si>
  <si>
    <t>Kohout kulový,2xvnitřní záv. DN 25</t>
  </si>
  <si>
    <t>722237124R00</t>
  </si>
  <si>
    <t>Kohout vod.kul.,2xvnitř.záv. DN 32</t>
  </si>
  <si>
    <t>722237126R00</t>
  </si>
  <si>
    <t>Kohout kulový,2xvnitřní záv. DN 50</t>
  </si>
  <si>
    <t>722237128R00</t>
  </si>
  <si>
    <t>Kohout vod.kul.,2xvnitř.záv. DN 80</t>
  </si>
  <si>
    <t>722237129R00</t>
  </si>
  <si>
    <t>Kohout vod.kul.,2xvnitř.záv. DN 100</t>
  </si>
  <si>
    <t>722237629R00</t>
  </si>
  <si>
    <t>Ventil vod.zpět.,2xvnitř.závit DN100</t>
  </si>
  <si>
    <t>722223131R00</t>
  </si>
  <si>
    <t>Kohout vod.kul.vyp.,komplet DN 15</t>
  </si>
  <si>
    <t>28613048.MR</t>
  </si>
  <si>
    <t>Koleno 90° d63 mm, svěrný šroubový spoj pro plast potrubí</t>
  </si>
  <si>
    <t>POL3_0</t>
  </si>
  <si>
    <t>722239104R00</t>
  </si>
  <si>
    <t>Montáž vodovodních armatur 2závity, G 5/4, (vodoměr)</t>
  </si>
  <si>
    <t>722239106R00</t>
  </si>
  <si>
    <t>Montáž vodovodních armatur 2závity, G 2</t>
  </si>
  <si>
    <t>55260055R</t>
  </si>
  <si>
    <t>Příruba zaslepovací DN 80 závit 3"</t>
  </si>
  <si>
    <t>55260061R</t>
  </si>
  <si>
    <t>Příruba zaslepovací DN 100 závit 4"</t>
  </si>
  <si>
    <t>230032029R00</t>
  </si>
  <si>
    <t>Montáž přírubových spojů do PN 16, DN 80</t>
  </si>
  <si>
    <t>230032030R00</t>
  </si>
  <si>
    <t>Montáž přírubových spojů do PN 16, DN 100</t>
  </si>
  <si>
    <t>722130901R00</t>
  </si>
  <si>
    <t>Zazátkování vývodu</t>
  </si>
  <si>
    <t>722131932R00</t>
  </si>
  <si>
    <t>Propojení dosavadního potrubí závit. DN 20</t>
  </si>
  <si>
    <t>722131933R00</t>
  </si>
  <si>
    <t>Propojení dosavadního potrubí závit. DN 25</t>
  </si>
  <si>
    <t>722131934R00</t>
  </si>
  <si>
    <t>Propojení dosavadního potrubí závit. DN 32</t>
  </si>
  <si>
    <t>722131936R00</t>
  </si>
  <si>
    <t>Propojení dosavadního potrubí závit. DN 50</t>
  </si>
  <si>
    <t>722131938R00</t>
  </si>
  <si>
    <t>Propojení dosavadního potrubí závit. DN 80</t>
  </si>
  <si>
    <t>Propojení dosavadního potrubí závit. DN 100</t>
  </si>
  <si>
    <t>722280106R00</t>
  </si>
  <si>
    <t>Tlaková zkouška vodovodního potrubí DN 32</t>
  </si>
  <si>
    <t>9+1,5*5+1+1,5+23+1,5*7</t>
  </si>
  <si>
    <t>722280108R00</t>
  </si>
  <si>
    <t>Tlaková zkouška vodovodního potrubí DN 50</t>
  </si>
  <si>
    <t>15+1,5*3+5</t>
  </si>
  <si>
    <t>722290229R00</t>
  </si>
  <si>
    <t>Tlaková zkouška vodovodního potrubí DN 100</t>
  </si>
  <si>
    <t>45+1,5+31+1,8+0,8+0,8+1,5</t>
  </si>
  <si>
    <t>722290234R00</t>
  </si>
  <si>
    <t>Proplach a dezinfekce vodovod.potrubí DN 80</t>
  </si>
  <si>
    <t>52,5+19,5+45+1,5+5</t>
  </si>
  <si>
    <t>722290237R00</t>
  </si>
  <si>
    <t>Proplach a dezinfekce vodovod.potrubí DN 200</t>
  </si>
  <si>
    <t>31+1,8+0,8+0,8+1,5</t>
  </si>
  <si>
    <t>722190901R00</t>
  </si>
  <si>
    <t>Uzavření/otevření vodovodního potrubí při opravě</t>
  </si>
  <si>
    <t>998722101R00</t>
  </si>
  <si>
    <t>Přesun hmot pro vnitřní vodovod, výšky do 6 m</t>
  </si>
  <si>
    <t>t</t>
  </si>
  <si>
    <t>725823111RT1</t>
  </si>
  <si>
    <t>Baterie umyvadlová nástěnná páková DN 15, pouze pro studenou vodu</t>
  </si>
  <si>
    <t>725210912R00</t>
  </si>
  <si>
    <t>Demontáž a zpět.montáž umyvadla s 1stoj.ventilem</t>
  </si>
  <si>
    <t>998725101R00</t>
  </si>
  <si>
    <t>Přesun hmot pro zařizovací předměty, výšky do 6 m</t>
  </si>
  <si>
    <t>733111302R00</t>
  </si>
  <si>
    <t>Potrubí závit. běžné svařované nízkotlak. DN 10</t>
  </si>
  <si>
    <t>2*1,08</t>
  </si>
  <si>
    <t>733111303R00</t>
  </si>
  <si>
    <t>Potrubí závit. běžné svařované nízkotlak. DN 15</t>
  </si>
  <si>
    <t>6*1,08</t>
  </si>
  <si>
    <t>733111304R00</t>
  </si>
  <si>
    <t>Potrubí závit. běžné svařované nízkotlak. DN 20</t>
  </si>
  <si>
    <t>4*1,08</t>
  </si>
  <si>
    <t>733111305R00</t>
  </si>
  <si>
    <t>Potrubí závit. běžné svařované nízkotlak. DN 25</t>
  </si>
  <si>
    <t>18*1,08</t>
  </si>
  <si>
    <t>733111306R00</t>
  </si>
  <si>
    <t>Potrubí závit. běžné svařované nízkotlak. DN 32</t>
  </si>
  <si>
    <t>21*1,08</t>
  </si>
  <si>
    <t>733111307R00</t>
  </si>
  <si>
    <t>Potrubí závit. běžné svařované nízkotlak. DN 40</t>
  </si>
  <si>
    <t>23*1,08</t>
  </si>
  <si>
    <t>733121122R00</t>
  </si>
  <si>
    <t>Potrubí hladké bezešvé nízkotlaké D 76 x 3,2 mm</t>
  </si>
  <si>
    <t>56*1,08</t>
  </si>
  <si>
    <t>733121125R00</t>
  </si>
  <si>
    <t>Potrubí hladké bezešvé nízkotlaké D 89 x 3,6 mm</t>
  </si>
  <si>
    <t>28*1,08</t>
  </si>
  <si>
    <t>733121128R00</t>
  </si>
  <si>
    <t>Potrubí hladké bezešvé nízkotlaké D 108 x 4,0 mm</t>
  </si>
  <si>
    <t>8*1,08</t>
  </si>
  <si>
    <t>733113112R00</t>
  </si>
  <si>
    <t>Příplatek za zhotovení přípojky DN 10</t>
  </si>
  <si>
    <t>733113113R00</t>
  </si>
  <si>
    <t>Příplatek za zhotovení přípojky DN 15</t>
  </si>
  <si>
    <t>733113114R00</t>
  </si>
  <si>
    <t>Příplatek za zhotovení přípojky DN 20</t>
  </si>
  <si>
    <t>733191924R00</t>
  </si>
  <si>
    <t>Propojení potrubí DN 20</t>
  </si>
  <si>
    <t>733191925R00</t>
  </si>
  <si>
    <t>Propojení potrubí DN 25</t>
  </si>
  <si>
    <t>733191926R00</t>
  </si>
  <si>
    <t>Propojení potrubí DN 32</t>
  </si>
  <si>
    <t>733191927R00</t>
  </si>
  <si>
    <t>Propojení potrubí DN 40</t>
  </si>
  <si>
    <t>733194922R00</t>
  </si>
  <si>
    <t>Propojení potrubí D 76</t>
  </si>
  <si>
    <t>733194925R00</t>
  </si>
  <si>
    <t>Propojení potrubí D 89</t>
  </si>
  <si>
    <t>733194928R00</t>
  </si>
  <si>
    <t>Propojení potrubí D 108</t>
  </si>
  <si>
    <t>998733101R00</t>
  </si>
  <si>
    <t>Přesun hmot pro rozvody potrubí, výšky do 6 m</t>
  </si>
  <si>
    <t>55137381R</t>
  </si>
  <si>
    <t>Šroubení radiátorové přímé 3/8"</t>
  </si>
  <si>
    <t>55137383R</t>
  </si>
  <si>
    <t>Šroubení radiátorové přímé 1/2"</t>
  </si>
  <si>
    <t>734209112R00</t>
  </si>
  <si>
    <t>Montáž armatur závitových,se 2závity, G 3/8</t>
  </si>
  <si>
    <t>734209113R00</t>
  </si>
  <si>
    <t>Montáž armatur závitových,se 2závity, G 1/2</t>
  </si>
  <si>
    <t>734209119R00</t>
  </si>
  <si>
    <t>Montáž armatur závitových,se 2závity, G 2 1/2</t>
  </si>
  <si>
    <t>734209127R00</t>
  </si>
  <si>
    <t>Montáž armatur závitových,se 3závity, G 6/4</t>
  </si>
  <si>
    <t>734173213R00</t>
  </si>
  <si>
    <t>Přírubové spoje PN 0,6/I MPa, DN 40</t>
  </si>
  <si>
    <t>soubor</t>
  </si>
  <si>
    <t>734109113R00</t>
  </si>
  <si>
    <t>Montáž přírub. armatur, 2 příruby, PN 0,6, DN 40, oběhové čerpadlo</t>
  </si>
  <si>
    <t>734235122R00</t>
  </si>
  <si>
    <t>734235123R00</t>
  </si>
  <si>
    <t>734235125R00</t>
  </si>
  <si>
    <t>Kohout kulový,2xvnitřní záv. DN 40</t>
  </si>
  <si>
    <t>734235127R00</t>
  </si>
  <si>
    <t>Kohout kulový,2xvnitřní záv. DN 65</t>
  </si>
  <si>
    <t>734235128R00</t>
  </si>
  <si>
    <t>Kohout kulový,2xvnitřní záv. DN 80</t>
  </si>
  <si>
    <t>734494121R00</t>
  </si>
  <si>
    <t>Návarky M 20x1,5  délka do 220 mm</t>
  </si>
  <si>
    <t>998734101R00</t>
  </si>
  <si>
    <t>Přesun hmot pro armatury, výšky do 6 m</t>
  </si>
  <si>
    <t>735129140R00</t>
  </si>
  <si>
    <t>Montáž otopných těles ocelových článkových</t>
  </si>
  <si>
    <t>m2</t>
  </si>
  <si>
    <t>(31+36+42)*0,345</t>
  </si>
  <si>
    <t>RAD1</t>
  </si>
  <si>
    <t>Ocelové článkové trubkové těleso, 90/70/20°C - 3150 W</t>
  </si>
  <si>
    <t>ks</t>
  </si>
  <si>
    <t>POL2_0</t>
  </si>
  <si>
    <t>RAD2</t>
  </si>
  <si>
    <t>Ocelové článkové trubkové těleso, 90/70/20°C - 3780 W</t>
  </si>
  <si>
    <t>RAD3</t>
  </si>
  <si>
    <t>Ocelové článkové trubkové těleso, 90/70/20°C - 44100 W</t>
  </si>
  <si>
    <t>998735101R00</t>
  </si>
  <si>
    <t>Přesun hmot pro otopná tělesa, výšky do 6 m</t>
  </si>
  <si>
    <t>783201811R00</t>
  </si>
  <si>
    <t>Odstranění nátěrů z kovových konstrukcí oškrábáním</t>
  </si>
  <si>
    <t>(4*0,03*1,6)*62</t>
  </si>
  <si>
    <t>783122210R00</t>
  </si>
  <si>
    <t>Nátěr syntetický OK "A" 1x + 2x email</t>
  </si>
  <si>
    <t>783424140R00</t>
  </si>
  <si>
    <t>Nátěr syntetický potrubí do DN 50 mm  Z + 2x</t>
  </si>
  <si>
    <t>2+6+4+18+21+23</t>
  </si>
  <si>
    <t>783425150R00</t>
  </si>
  <si>
    <t>Nátěr syntetický potrubí do DN 100 mm  Z + 2x</t>
  </si>
  <si>
    <t>56+28+8</t>
  </si>
  <si>
    <t>převzetí</t>
  </si>
  <si>
    <t>Převzetí staveniště</t>
  </si>
  <si>
    <t>soub</t>
  </si>
  <si>
    <t>průzkum</t>
  </si>
  <si>
    <t>Průzkum stávajících rozvodů, koordinace</t>
  </si>
  <si>
    <t>hod</t>
  </si>
  <si>
    <t>004111020R</t>
  </si>
  <si>
    <t>Vypracování projektové dokumentace, skutečného provedení</t>
  </si>
  <si>
    <t>Soubor</t>
  </si>
  <si>
    <t>předání</t>
  </si>
  <si>
    <t>Předání staveniště vč. všech dokladů</t>
  </si>
  <si>
    <t>283771032R</t>
  </si>
  <si>
    <t>Izolace potrubí 22x20 mm</t>
  </si>
  <si>
    <t>6*1,03</t>
  </si>
  <si>
    <t>283771128R</t>
  </si>
  <si>
    <t>Izolace potrubí 32x20 mm</t>
  </si>
  <si>
    <t>18*1,03</t>
  </si>
  <si>
    <t>631547115R</t>
  </si>
  <si>
    <t>Pouzdro potrubní izolační 35/30 mm, kamenná vlna s polepem Al fólií vyztuženou skleněnou mřížkou</t>
  </si>
  <si>
    <t>631547117R</t>
  </si>
  <si>
    <t>Pouzdro potrubní izolační 48/30 mm, kamenná vlna s polepem Al fólií vyztuženou skleněnou mřížkou</t>
  </si>
  <si>
    <t>23*1,03</t>
  </si>
  <si>
    <t>631547422R</t>
  </si>
  <si>
    <t>Pouzdro potrubní izolační 76/60 mm, kamenná vlna s polepem Al fólií vyztuženou skleněnou mřížkou</t>
  </si>
  <si>
    <t>56*1,03</t>
  </si>
  <si>
    <t>631547423R</t>
  </si>
  <si>
    <t>Pouzdro potrubní izolační 89/60 mm, kamenná vlna s polepem Al fólií vyztuženou skleněnou mřížkou</t>
  </si>
  <si>
    <t>28*1,03</t>
  </si>
  <si>
    <t>631547425R</t>
  </si>
  <si>
    <t>Pouzdro potrubní izolační 114/60 mm, kamenná vlna s polepem Al fólií vyztuženou skleněnou mřížkou</t>
  </si>
  <si>
    <t>8*1,03</t>
  </si>
  <si>
    <t>722182001R00</t>
  </si>
  <si>
    <t>Montáž izol.skruží na potrubí přímé DN 25</t>
  </si>
  <si>
    <t>6+4+18</t>
  </si>
  <si>
    <t>722182004R00</t>
  </si>
  <si>
    <t>Montáž izol.skruží na potrubí přímé DN 40</t>
  </si>
  <si>
    <t>21+23</t>
  </si>
  <si>
    <t>722182006R00</t>
  </si>
  <si>
    <t>Montáž izol.skruží na potrubí přímé DN 80</t>
  </si>
  <si>
    <t>56+28</t>
  </si>
  <si>
    <t>722182008R00</t>
  </si>
  <si>
    <t>Montáž izol.skruží na potrubí přímé DN 110</t>
  </si>
  <si>
    <t>998713101R00</t>
  </si>
  <si>
    <t>Přesun hmot pro izolace tepelné, výšky do 6 m</t>
  </si>
  <si>
    <t>722181211RT8</t>
  </si>
  <si>
    <t>Izolace návleková tl. stěny 6 mm, vnitřní průměr 25 mm</t>
  </si>
  <si>
    <t>722181211RU1</t>
  </si>
  <si>
    <t>Izolace návleková tl. stěny 6 mm, vnitřní průměr 32 mm</t>
  </si>
  <si>
    <t>722181211RV9</t>
  </si>
  <si>
    <t>Izolace návleková tl. stěny 6 mm, vnitřní průměr 40 mm</t>
  </si>
  <si>
    <t>722181212RY3</t>
  </si>
  <si>
    <t>Izolace návleková tl. stěny 9 mm, vnitřní průměr 63 mm</t>
  </si>
  <si>
    <t>(15+1,5*4)*1,03</t>
  </si>
  <si>
    <t>722181213RY7</t>
  </si>
  <si>
    <t>Izolace návleková tl. stěny 13 mm, vnitřní průměr 89 mm</t>
  </si>
  <si>
    <t>722181213RZ2</t>
  </si>
  <si>
    <t>Izolace návleková tl. stěny 13 mm, vnitřní průměr 110 mm</t>
  </si>
  <si>
    <t>722130801R00</t>
  </si>
  <si>
    <t>Demontáž potrubí ocelových závitových DN 25, vč. tepelné izolace</t>
  </si>
  <si>
    <t>44+1,5*17+73+1,5*2+5</t>
  </si>
  <si>
    <t>722130802R00</t>
  </si>
  <si>
    <t>Demontáž potrubí ocelových závitových DN 40, vč. tepelné izolace</t>
  </si>
  <si>
    <t>73+1,5*14+53+2*5</t>
  </si>
  <si>
    <t>722130803R00</t>
  </si>
  <si>
    <t>Demontáž potrubí ocelových závitových DN 50, vč. tepelné izolace</t>
  </si>
  <si>
    <t>23+1,5*4</t>
  </si>
  <si>
    <t>722130805R00</t>
  </si>
  <si>
    <t>Demontáž potrubí ocelových závitových DN 80, vč. tepelné izolace</t>
  </si>
  <si>
    <t>45+1,5</t>
  </si>
  <si>
    <t>722130806R00</t>
  </si>
  <si>
    <t>Demontáž potrubí ocelových závitových DN 100, vč. tepelné izolace</t>
  </si>
  <si>
    <t>31*1,5</t>
  </si>
  <si>
    <t>722220861R00</t>
  </si>
  <si>
    <t>Demontáž armatur s dvěma závity G 3/4</t>
  </si>
  <si>
    <t>722220862R00</t>
  </si>
  <si>
    <t>Demontáž armatur s dvěma závity G 5/4</t>
  </si>
  <si>
    <t>722220864R00</t>
  </si>
  <si>
    <t>Demontáž armatur s dvěma závity G 2</t>
  </si>
  <si>
    <t>722211813R00</t>
  </si>
  <si>
    <t>Demontáž armatur vodov.se dvěma přírubami DN 80</t>
  </si>
  <si>
    <t>722211814R00</t>
  </si>
  <si>
    <t>Demontáž armatur vodov.se dvěma přírubami DN 100</t>
  </si>
  <si>
    <t>722290821R00</t>
  </si>
  <si>
    <t>Přesun vybouraných hmot - vodovody, H do 6 m</t>
  </si>
  <si>
    <t>733110803R00</t>
  </si>
  <si>
    <t>Demontáž potrubí ocelového závitového do DN 15, vč. tepelné izolace</t>
  </si>
  <si>
    <t>733110806R00</t>
  </si>
  <si>
    <t>Demontáž potrubí ocelového závitového do DN 15-32, vč. tepelné izolace</t>
  </si>
  <si>
    <t>733110808R00</t>
  </si>
  <si>
    <t>Demontáž potrubí ocelového závitového do DN 32-50, vč. tepelné izolace</t>
  </si>
  <si>
    <t>733120826R00</t>
  </si>
  <si>
    <t>Demontáž potrubí z hladkých trubek do D 89, vč. tepelné izolace</t>
  </si>
  <si>
    <t>733120832R00</t>
  </si>
  <si>
    <t>Demontáž potrubí z hladkých trubek do D 133, vč. tepelné izolace</t>
  </si>
  <si>
    <t>733890801R00</t>
  </si>
  <si>
    <t>Přemístění vybouraných hmot - potrubí, H do 6 m</t>
  </si>
  <si>
    <t>734100811R00</t>
  </si>
  <si>
    <t>Demontáž armatur se dvěma přírubami do DN 50</t>
  </si>
  <si>
    <t>734100812R00</t>
  </si>
  <si>
    <t>Demontáž armatur se dvěma přírubami do DN 100</t>
  </si>
  <si>
    <t>734200811R00</t>
  </si>
  <si>
    <t>Demontáž armatur s 1závitem do G 1/2</t>
  </si>
  <si>
    <t>734200821R00</t>
  </si>
  <si>
    <t>Demontáž armatur se 2závity do G 1/2</t>
  </si>
  <si>
    <t>734200824R00</t>
  </si>
  <si>
    <t>Demontáž armatur se 2závity do G 2 1/2</t>
  </si>
  <si>
    <t>734200833R00</t>
  </si>
  <si>
    <t>Demontáž armatur se 3závity do G 6/4</t>
  </si>
  <si>
    <t>734890801R00</t>
  </si>
  <si>
    <t>Přemístění demontovaných hmot - armatur, H do 6 m</t>
  </si>
  <si>
    <t>735121810R00</t>
  </si>
  <si>
    <t>Demontáž otopných těles ocelových článkových</t>
  </si>
  <si>
    <t>(30+30+25)*0,24</t>
  </si>
  <si>
    <t>735494811R00</t>
  </si>
  <si>
    <t>Vypuštění vody z otopných těles</t>
  </si>
  <si>
    <t>735890801R00</t>
  </si>
  <si>
    <t>Přemístění demont. hmot - otop. těles, H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</si>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</sst>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M16" sqref="M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SUMIF(F47:F59,A16,I47:I59)+SUMIF(F47:F59,"PSU",I47:I59)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SUMIF(F47:F59,A17,I47:I59)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SUMIF(F47:F59,A18,I47:I59)</f>
        <v>0</v>
      </c>
      <c r="J18" s="93"/>
    </row>
    <row r="19" spans="1:10" ht="23.25" customHeight="1" x14ac:dyDescent="0.2">
      <c r="A19" s="193" t="s">
        <v>68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SUMIF(F47:F59,A19,I47:I59)</f>
        <v>0</v>
      </c>
      <c r="J19" s="93"/>
    </row>
    <row r="20" spans="1:10" ht="23.25" customHeight="1" x14ac:dyDescent="0.2">
      <c r="A20" s="193" t="s">
        <v>81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SUMIF(F47:F59,A20,I47:I59)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44928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51</v>
      </c>
      <c r="C39" s="138" t="s">
        <v>46</v>
      </c>
      <c r="D39" s="139"/>
      <c r="E39" s="139"/>
      <c r="F39" s="147">
        <f>'Rozpočet Pol'!AC208</f>
        <v>0</v>
      </c>
      <c r="G39" s="148">
        <f>'Rozpočet Pol'!AD208</f>
        <v>0</v>
      </c>
      <c r="H39" s="149">
        <f>(F39*SazbaDPH1/100)+(G39*SazbaDPH2/100)</f>
        <v>0</v>
      </c>
      <c r="I39" s="149">
        <f>F39+G39+H39</f>
        <v>0</v>
      </c>
      <c r="J39" s="140" t="str">
        <f>IF(_xlfn.SINGLE(CenaCelkemVypocet)=0,"",I39/_xlfn.SINGLE(CenaCelkemVypocet)*100)</f>
        <v/>
      </c>
    </row>
    <row r="40" spans="1:10" ht="25.5" hidden="1" customHeight="1" x14ac:dyDescent="0.2">
      <c r="A40" s="131"/>
      <c r="B40" s="141" t="s">
        <v>52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54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55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56</v>
      </c>
      <c r="C47" s="175" t="s">
        <v>57</v>
      </c>
      <c r="D47" s="176"/>
      <c r="E47" s="176"/>
      <c r="F47" s="180" t="s">
        <v>24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58</v>
      </c>
      <c r="C48" s="165" t="s">
        <v>59</v>
      </c>
      <c r="D48" s="167"/>
      <c r="E48" s="167"/>
      <c r="F48" s="183" t="s">
        <v>24</v>
      </c>
      <c r="G48" s="184"/>
      <c r="H48" s="184"/>
      <c r="I48" s="185">
        <f>'Rozpočet Pol'!G60</f>
        <v>0</v>
      </c>
      <c r="J48" s="185"/>
    </row>
    <row r="49" spans="1:10" ht="25.5" customHeight="1" x14ac:dyDescent="0.2">
      <c r="A49" s="163"/>
      <c r="B49" s="166" t="s">
        <v>60</v>
      </c>
      <c r="C49" s="165" t="s">
        <v>61</v>
      </c>
      <c r="D49" s="167"/>
      <c r="E49" s="167"/>
      <c r="F49" s="183" t="s">
        <v>24</v>
      </c>
      <c r="G49" s="184"/>
      <c r="H49" s="184"/>
      <c r="I49" s="185">
        <f>'Rozpočet Pol'!G64</f>
        <v>0</v>
      </c>
      <c r="J49" s="185"/>
    </row>
    <row r="50" spans="1:10" ht="25.5" customHeight="1" x14ac:dyDescent="0.2">
      <c r="A50" s="163"/>
      <c r="B50" s="166" t="s">
        <v>62</v>
      </c>
      <c r="C50" s="165" t="s">
        <v>63</v>
      </c>
      <c r="D50" s="167"/>
      <c r="E50" s="167"/>
      <c r="F50" s="183" t="s">
        <v>24</v>
      </c>
      <c r="G50" s="184"/>
      <c r="H50" s="184"/>
      <c r="I50" s="185">
        <f>'Rozpočet Pol'!G94</f>
        <v>0</v>
      </c>
      <c r="J50" s="185"/>
    </row>
    <row r="51" spans="1:10" ht="25.5" customHeight="1" x14ac:dyDescent="0.2">
      <c r="A51" s="163"/>
      <c r="B51" s="166" t="s">
        <v>64</v>
      </c>
      <c r="C51" s="165" t="s">
        <v>65</v>
      </c>
      <c r="D51" s="167"/>
      <c r="E51" s="167"/>
      <c r="F51" s="183" t="s">
        <v>24</v>
      </c>
      <c r="G51" s="184"/>
      <c r="H51" s="184"/>
      <c r="I51" s="185">
        <f>'Rozpočet Pol'!G110</f>
        <v>0</v>
      </c>
      <c r="J51" s="185"/>
    </row>
    <row r="52" spans="1:10" ht="25.5" customHeight="1" x14ac:dyDescent="0.2">
      <c r="A52" s="163"/>
      <c r="B52" s="166" t="s">
        <v>66</v>
      </c>
      <c r="C52" s="165" t="s">
        <v>67</v>
      </c>
      <c r="D52" s="167"/>
      <c r="E52" s="167"/>
      <c r="F52" s="183" t="s">
        <v>24</v>
      </c>
      <c r="G52" s="184"/>
      <c r="H52" s="184"/>
      <c r="I52" s="185">
        <f>'Rozpočet Pol'!G117</f>
        <v>0</v>
      </c>
      <c r="J52" s="185"/>
    </row>
    <row r="53" spans="1:10" ht="25.5" customHeight="1" x14ac:dyDescent="0.2">
      <c r="A53" s="163"/>
      <c r="B53" s="166" t="s">
        <v>68</v>
      </c>
      <c r="C53" s="165" t="s">
        <v>26</v>
      </c>
      <c r="D53" s="167"/>
      <c r="E53" s="167"/>
      <c r="F53" s="183" t="s">
        <v>68</v>
      </c>
      <c r="G53" s="184"/>
      <c r="H53" s="184"/>
      <c r="I53" s="185">
        <f>'Rozpočet Pol'!G125</f>
        <v>0</v>
      </c>
      <c r="J53" s="185"/>
    </row>
    <row r="54" spans="1:10" ht="25.5" customHeight="1" x14ac:dyDescent="0.2">
      <c r="A54" s="163"/>
      <c r="B54" s="166" t="s">
        <v>69</v>
      </c>
      <c r="C54" s="165" t="s">
        <v>70</v>
      </c>
      <c r="D54" s="167"/>
      <c r="E54" s="167"/>
      <c r="F54" s="183" t="s">
        <v>23</v>
      </c>
      <c r="G54" s="184"/>
      <c r="H54" s="184"/>
      <c r="I54" s="185">
        <f>'Rozpočet Pol'!G130</f>
        <v>0</v>
      </c>
      <c r="J54" s="185"/>
    </row>
    <row r="55" spans="1:10" ht="25.5" customHeight="1" x14ac:dyDescent="0.2">
      <c r="A55" s="163"/>
      <c r="B55" s="166" t="s">
        <v>71</v>
      </c>
      <c r="C55" s="165" t="s">
        <v>72</v>
      </c>
      <c r="D55" s="167"/>
      <c r="E55" s="167"/>
      <c r="F55" s="183" t="s">
        <v>23</v>
      </c>
      <c r="G55" s="184"/>
      <c r="H55" s="184"/>
      <c r="I55" s="185">
        <f>'Rozpočet Pol'!G153</f>
        <v>0</v>
      </c>
      <c r="J55" s="185"/>
    </row>
    <row r="56" spans="1:10" ht="25.5" customHeight="1" x14ac:dyDescent="0.2">
      <c r="A56" s="163"/>
      <c r="B56" s="166" t="s">
        <v>73</v>
      </c>
      <c r="C56" s="165" t="s">
        <v>74</v>
      </c>
      <c r="D56" s="167"/>
      <c r="E56" s="167"/>
      <c r="F56" s="183" t="s">
        <v>23</v>
      </c>
      <c r="G56" s="184"/>
      <c r="H56" s="184"/>
      <c r="I56" s="185">
        <f>'Rozpočet Pol'!G167</f>
        <v>0</v>
      </c>
      <c r="J56" s="185"/>
    </row>
    <row r="57" spans="1:10" ht="25.5" customHeight="1" x14ac:dyDescent="0.2">
      <c r="A57" s="163"/>
      <c r="B57" s="166" t="s">
        <v>75</v>
      </c>
      <c r="C57" s="165" t="s">
        <v>76</v>
      </c>
      <c r="D57" s="167"/>
      <c r="E57" s="167"/>
      <c r="F57" s="183" t="s">
        <v>23</v>
      </c>
      <c r="G57" s="184"/>
      <c r="H57" s="184"/>
      <c r="I57" s="185">
        <f>'Rozpočet Pol'!G184</f>
        <v>0</v>
      </c>
      <c r="J57" s="185"/>
    </row>
    <row r="58" spans="1:10" ht="25.5" customHeight="1" x14ac:dyDescent="0.2">
      <c r="A58" s="163"/>
      <c r="B58" s="166" t="s">
        <v>77</v>
      </c>
      <c r="C58" s="165" t="s">
        <v>78</v>
      </c>
      <c r="D58" s="167"/>
      <c r="E58" s="167"/>
      <c r="F58" s="183" t="s">
        <v>23</v>
      </c>
      <c r="G58" s="184"/>
      <c r="H58" s="184"/>
      <c r="I58" s="185">
        <f>'Rozpočet Pol'!G194</f>
        <v>0</v>
      </c>
      <c r="J58" s="185"/>
    </row>
    <row r="59" spans="1:10" ht="25.5" customHeight="1" x14ac:dyDescent="0.2">
      <c r="A59" s="163"/>
      <c r="B59" s="177" t="s">
        <v>79</v>
      </c>
      <c r="C59" s="178" t="s">
        <v>80</v>
      </c>
      <c r="D59" s="179"/>
      <c r="E59" s="179"/>
      <c r="F59" s="186" t="s">
        <v>23</v>
      </c>
      <c r="G59" s="187"/>
      <c r="H59" s="187"/>
      <c r="I59" s="188">
        <f>'Rozpočet Pol'!G202</f>
        <v>0</v>
      </c>
      <c r="J59" s="188"/>
    </row>
    <row r="60" spans="1:10" ht="25.5" customHeight="1" x14ac:dyDescent="0.2">
      <c r="A60" s="164"/>
      <c r="B60" s="170" t="s">
        <v>1</v>
      </c>
      <c r="C60" s="170"/>
      <c r="D60" s="171"/>
      <c r="E60" s="171"/>
      <c r="F60" s="189"/>
      <c r="G60" s="190"/>
      <c r="H60" s="190"/>
      <c r="I60" s="191">
        <f>SUM(I47:I59)</f>
        <v>0</v>
      </c>
      <c r="J60" s="191"/>
    </row>
    <row r="61" spans="1:10" x14ac:dyDescent="0.2">
      <c r="F61" s="192"/>
      <c r="G61" s="130"/>
      <c r="H61" s="192"/>
      <c r="I61" s="130"/>
      <c r="J61" s="130"/>
    </row>
    <row r="62" spans="1:10" x14ac:dyDescent="0.2">
      <c r="F62" s="192"/>
      <c r="G62" s="130"/>
      <c r="H62" s="192"/>
      <c r="I62" s="130"/>
      <c r="J62" s="130"/>
    </row>
    <row r="63" spans="1:10" x14ac:dyDescent="0.2">
      <c r="F63" s="192"/>
      <c r="G63" s="130"/>
      <c r="H63" s="192"/>
      <c r="I63" s="130"/>
      <c r="J63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58:J58"/>
    <mergeCell ref="C58:E58"/>
    <mergeCell ref="I59:J59"/>
    <mergeCell ref="C59:E59"/>
    <mergeCell ref="I60:J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1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83</v>
      </c>
    </row>
    <row r="2" spans="1:60" ht="24.95" customHeight="1" x14ac:dyDescent="0.2">
      <c r="A2" s="202" t="s">
        <v>82</v>
      </c>
      <c r="B2" s="196"/>
      <c r="C2" s="197" t="s">
        <v>46</v>
      </c>
      <c r="D2" s="198"/>
      <c r="E2" s="198"/>
      <c r="F2" s="198"/>
      <c r="G2" s="204"/>
      <c r="AE2" t="s">
        <v>84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85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86</v>
      </c>
    </row>
    <row r="5" spans="1:60" hidden="1" x14ac:dyDescent="0.2">
      <c r="A5" s="206" t="s">
        <v>87</v>
      </c>
      <c r="B5" s="207"/>
      <c r="C5" s="208"/>
      <c r="D5" s="209"/>
      <c r="E5" s="209"/>
      <c r="F5" s="209"/>
      <c r="G5" s="210"/>
      <c r="AE5" t="s">
        <v>88</v>
      </c>
    </row>
    <row r="7" spans="1:60" ht="38.25" x14ac:dyDescent="0.2">
      <c r="A7" s="215" t="s">
        <v>89</v>
      </c>
      <c r="B7" s="216" t="s">
        <v>90</v>
      </c>
      <c r="C7" s="216" t="s">
        <v>91</v>
      </c>
      <c r="D7" s="215" t="s">
        <v>92</v>
      </c>
      <c r="E7" s="215" t="s">
        <v>93</v>
      </c>
      <c r="F7" s="211" t="s">
        <v>94</v>
      </c>
      <c r="G7" s="234" t="s">
        <v>28</v>
      </c>
      <c r="H7" s="235" t="s">
        <v>29</v>
      </c>
      <c r="I7" s="235" t="s">
        <v>95</v>
      </c>
      <c r="J7" s="235" t="s">
        <v>30</v>
      </c>
      <c r="K7" s="235" t="s">
        <v>96</v>
      </c>
      <c r="L7" s="235" t="s">
        <v>97</v>
      </c>
      <c r="M7" s="235" t="s">
        <v>98</v>
      </c>
      <c r="N7" s="235" t="s">
        <v>99</v>
      </c>
      <c r="O7" s="235" t="s">
        <v>100</v>
      </c>
      <c r="P7" s="235" t="s">
        <v>101</v>
      </c>
      <c r="Q7" s="235" t="s">
        <v>102</v>
      </c>
      <c r="R7" s="235" t="s">
        <v>103</v>
      </c>
      <c r="S7" s="235" t="s">
        <v>104</v>
      </c>
      <c r="T7" s="235" t="s">
        <v>105</v>
      </c>
      <c r="U7" s="218" t="s">
        <v>106</v>
      </c>
    </row>
    <row r="8" spans="1:60" x14ac:dyDescent="0.2">
      <c r="A8" s="236" t="s">
        <v>107</v>
      </c>
      <c r="B8" s="237" t="s">
        <v>56</v>
      </c>
      <c r="C8" s="238" t="s">
        <v>57</v>
      </c>
      <c r="D8" s="239"/>
      <c r="E8" s="240"/>
      <c r="F8" s="241"/>
      <c r="G8" s="241">
        <f>SUMIF(AE9:AE59,"&lt;&gt;NOR",G9:G59)</f>
        <v>0</v>
      </c>
      <c r="H8" s="241"/>
      <c r="I8" s="241">
        <f>SUM(I9:I59)</f>
        <v>0</v>
      </c>
      <c r="J8" s="241"/>
      <c r="K8" s="241">
        <f>SUM(K9:K59)</f>
        <v>0</v>
      </c>
      <c r="L8" s="241"/>
      <c r="M8" s="241">
        <f>SUM(M9:M59)</f>
        <v>0</v>
      </c>
      <c r="N8" s="217"/>
      <c r="O8" s="217">
        <f>SUM(O9:O59)</f>
        <v>0.57421000000000011</v>
      </c>
      <c r="P8" s="217"/>
      <c r="Q8" s="217">
        <f>SUM(Q9:Q59)</f>
        <v>0</v>
      </c>
      <c r="R8" s="217"/>
      <c r="S8" s="217"/>
      <c r="T8" s="236"/>
      <c r="U8" s="217">
        <f>SUM(U9:U59)</f>
        <v>143.28000000000003</v>
      </c>
      <c r="AE8" t="s">
        <v>108</v>
      </c>
    </row>
    <row r="9" spans="1:60" outlineLevel="1" x14ac:dyDescent="0.2">
      <c r="A9" s="213">
        <v>1</v>
      </c>
      <c r="B9" s="219" t="s">
        <v>109</v>
      </c>
      <c r="C9" s="264" t="s">
        <v>110</v>
      </c>
      <c r="D9" s="221" t="s">
        <v>111</v>
      </c>
      <c r="E9" s="228">
        <v>16.995000000000001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5.9000000000000003E-4</v>
      </c>
      <c r="O9" s="222">
        <f>ROUND(E9*N9,5)</f>
        <v>1.0030000000000001E-2</v>
      </c>
      <c r="P9" s="222">
        <v>0</v>
      </c>
      <c r="Q9" s="222">
        <f>ROUND(E9*P9,5)</f>
        <v>0</v>
      </c>
      <c r="R9" s="222"/>
      <c r="S9" s="222"/>
      <c r="T9" s="223">
        <v>0.29730000000000001</v>
      </c>
      <c r="U9" s="222">
        <f>ROUND(E9*T9,2)</f>
        <v>5.05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112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19"/>
      <c r="C10" s="265" t="s">
        <v>113</v>
      </c>
      <c r="D10" s="224"/>
      <c r="E10" s="229">
        <v>16.995000000000001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114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2</v>
      </c>
      <c r="B11" s="219" t="s">
        <v>115</v>
      </c>
      <c r="C11" s="264" t="s">
        <v>116</v>
      </c>
      <c r="D11" s="221" t="s">
        <v>111</v>
      </c>
      <c r="E11" s="228">
        <v>2.5750000000000002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2">
        <v>7.6999999999999996E-4</v>
      </c>
      <c r="O11" s="222">
        <f>ROUND(E11*N11,5)</f>
        <v>1.98E-3</v>
      </c>
      <c r="P11" s="222">
        <v>0</v>
      </c>
      <c r="Q11" s="222">
        <f>ROUND(E11*P11,5)</f>
        <v>0</v>
      </c>
      <c r="R11" s="222"/>
      <c r="S11" s="222"/>
      <c r="T11" s="223">
        <v>0.33279999999999998</v>
      </c>
      <c r="U11" s="222">
        <f>ROUND(E11*T11,2)</f>
        <v>0.86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112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19"/>
      <c r="C12" s="265" t="s">
        <v>117</v>
      </c>
      <c r="D12" s="224"/>
      <c r="E12" s="229">
        <v>2.5750000000000002</v>
      </c>
      <c r="F12" s="232"/>
      <c r="G12" s="232"/>
      <c r="H12" s="232"/>
      <c r="I12" s="232"/>
      <c r="J12" s="232"/>
      <c r="K12" s="232"/>
      <c r="L12" s="232"/>
      <c r="M12" s="232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114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3</v>
      </c>
      <c r="B13" s="219" t="s">
        <v>118</v>
      </c>
      <c r="C13" s="264" t="s">
        <v>119</v>
      </c>
      <c r="D13" s="221" t="s">
        <v>111</v>
      </c>
      <c r="E13" s="228">
        <v>39.655000000000001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1.0399999999999999E-3</v>
      </c>
      <c r="O13" s="222">
        <f>ROUND(E13*N13,5)</f>
        <v>4.1239999999999999E-2</v>
      </c>
      <c r="P13" s="222">
        <v>0</v>
      </c>
      <c r="Q13" s="222">
        <f>ROUND(E13*P13,5)</f>
        <v>0</v>
      </c>
      <c r="R13" s="222"/>
      <c r="S13" s="222"/>
      <c r="T13" s="223">
        <v>0.38469999999999999</v>
      </c>
      <c r="U13" s="222">
        <f>ROUND(E13*T13,2)</f>
        <v>15.26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112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19"/>
      <c r="C14" s="265" t="s">
        <v>120</v>
      </c>
      <c r="D14" s="224"/>
      <c r="E14" s="229">
        <v>39.655000000000001</v>
      </c>
      <c r="F14" s="232"/>
      <c r="G14" s="232"/>
      <c r="H14" s="232"/>
      <c r="I14" s="232"/>
      <c r="J14" s="232"/>
      <c r="K14" s="232"/>
      <c r="L14" s="232"/>
      <c r="M14" s="232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114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4</v>
      </c>
      <c r="B15" s="219" t="s">
        <v>121</v>
      </c>
      <c r="C15" s="264" t="s">
        <v>122</v>
      </c>
      <c r="D15" s="221" t="s">
        <v>111</v>
      </c>
      <c r="E15" s="228">
        <v>20.085000000000001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2">
        <v>1.9499999999999999E-3</v>
      </c>
      <c r="O15" s="222">
        <f>ROUND(E15*N15,5)</f>
        <v>3.9170000000000003E-2</v>
      </c>
      <c r="P15" s="222">
        <v>0</v>
      </c>
      <c r="Q15" s="222">
        <f>ROUND(E15*P15,5)</f>
        <v>0</v>
      </c>
      <c r="R15" s="222"/>
      <c r="S15" s="222"/>
      <c r="T15" s="223">
        <v>0.56179999999999997</v>
      </c>
      <c r="U15" s="222">
        <f>ROUND(E15*T15,2)</f>
        <v>11.28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112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19"/>
      <c r="C16" s="265" t="s">
        <v>123</v>
      </c>
      <c r="D16" s="224"/>
      <c r="E16" s="229">
        <v>20.085000000000001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114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5</v>
      </c>
      <c r="B17" s="219" t="s">
        <v>124</v>
      </c>
      <c r="C17" s="264" t="s">
        <v>125</v>
      </c>
      <c r="D17" s="221" t="s">
        <v>111</v>
      </c>
      <c r="E17" s="228">
        <v>47.895000000000003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2">
        <v>3.4399999999999999E-3</v>
      </c>
      <c r="O17" s="222">
        <f>ROUND(E17*N17,5)</f>
        <v>0.16475999999999999</v>
      </c>
      <c r="P17" s="222">
        <v>0</v>
      </c>
      <c r="Q17" s="222">
        <f>ROUND(E17*P17,5)</f>
        <v>0</v>
      </c>
      <c r="R17" s="222"/>
      <c r="S17" s="222"/>
      <c r="T17" s="223">
        <v>0.53449999999999998</v>
      </c>
      <c r="U17" s="222">
        <f>ROUND(E17*T17,2)</f>
        <v>25.6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112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/>
      <c r="B18" s="219"/>
      <c r="C18" s="265" t="s">
        <v>126</v>
      </c>
      <c r="D18" s="224"/>
      <c r="E18" s="229">
        <v>47.895000000000003</v>
      </c>
      <c r="F18" s="232"/>
      <c r="G18" s="232"/>
      <c r="H18" s="232"/>
      <c r="I18" s="232"/>
      <c r="J18" s="232"/>
      <c r="K18" s="232"/>
      <c r="L18" s="232"/>
      <c r="M18" s="232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114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6</v>
      </c>
      <c r="B19" s="219" t="s">
        <v>127</v>
      </c>
      <c r="C19" s="264" t="s">
        <v>128</v>
      </c>
      <c r="D19" s="221" t="s">
        <v>111</v>
      </c>
      <c r="E19" s="228">
        <v>36.976999999999997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4.9399999999999999E-3</v>
      </c>
      <c r="O19" s="222">
        <f>ROUND(E19*N19,5)</f>
        <v>0.18267</v>
      </c>
      <c r="P19" s="222">
        <v>0</v>
      </c>
      <c r="Q19" s="222">
        <f>ROUND(E19*P19,5)</f>
        <v>0</v>
      </c>
      <c r="R19" s="222"/>
      <c r="S19" s="222"/>
      <c r="T19" s="223">
        <v>0.49170000000000003</v>
      </c>
      <c r="U19" s="222">
        <f>ROUND(E19*T19,2)</f>
        <v>18.18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112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19"/>
      <c r="C20" s="265" t="s">
        <v>129</v>
      </c>
      <c r="D20" s="224"/>
      <c r="E20" s="229">
        <v>36.976999999999997</v>
      </c>
      <c r="F20" s="232"/>
      <c r="G20" s="232"/>
      <c r="H20" s="232"/>
      <c r="I20" s="232"/>
      <c r="J20" s="232"/>
      <c r="K20" s="232"/>
      <c r="L20" s="232"/>
      <c r="M20" s="232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114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7</v>
      </c>
      <c r="B21" s="219" t="s">
        <v>130</v>
      </c>
      <c r="C21" s="264" t="s">
        <v>131</v>
      </c>
      <c r="D21" s="221" t="s">
        <v>132</v>
      </c>
      <c r="E21" s="228">
        <v>5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0.42499999999999999</v>
      </c>
      <c r="U21" s="222">
        <f>ROUND(E21*T21,2)</f>
        <v>2.13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112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8</v>
      </c>
      <c r="B22" s="219" t="s">
        <v>133</v>
      </c>
      <c r="C22" s="264" t="s">
        <v>134</v>
      </c>
      <c r="D22" s="221" t="s">
        <v>132</v>
      </c>
      <c r="E22" s="228">
        <v>1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0.42499999999999999</v>
      </c>
      <c r="U22" s="222">
        <f>ROUND(E22*T22,2)</f>
        <v>0.43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112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9</v>
      </c>
      <c r="B23" s="219" t="s">
        <v>135</v>
      </c>
      <c r="C23" s="264" t="s">
        <v>136</v>
      </c>
      <c r="D23" s="221" t="s">
        <v>132</v>
      </c>
      <c r="E23" s="228">
        <v>10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0.55900000000000005</v>
      </c>
      <c r="U23" s="222">
        <f>ROUND(E23*T23,2)</f>
        <v>5.59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112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10</v>
      </c>
      <c r="B24" s="219" t="s">
        <v>137</v>
      </c>
      <c r="C24" s="264" t="s">
        <v>138</v>
      </c>
      <c r="D24" s="221" t="s">
        <v>132</v>
      </c>
      <c r="E24" s="228">
        <v>3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1.0549999999999999</v>
      </c>
      <c r="U24" s="222">
        <f>ROUND(E24*T24,2)</f>
        <v>3.17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112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11</v>
      </c>
      <c r="B25" s="219" t="s">
        <v>139</v>
      </c>
      <c r="C25" s="264" t="s">
        <v>140</v>
      </c>
      <c r="D25" s="221" t="s">
        <v>132</v>
      </c>
      <c r="E25" s="228">
        <v>1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2">
        <v>6.3000000000000003E-4</v>
      </c>
      <c r="O25" s="222">
        <f>ROUND(E25*N25,5)</f>
        <v>6.3000000000000003E-4</v>
      </c>
      <c r="P25" s="222">
        <v>0</v>
      </c>
      <c r="Q25" s="222">
        <f>ROUND(E25*P25,5)</f>
        <v>0</v>
      </c>
      <c r="R25" s="222"/>
      <c r="S25" s="222"/>
      <c r="T25" s="223">
        <v>0.27200000000000002</v>
      </c>
      <c r="U25" s="222">
        <f>ROUND(E25*T25,2)</f>
        <v>0.27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112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12</v>
      </c>
      <c r="B26" s="219" t="s">
        <v>141</v>
      </c>
      <c r="C26" s="264" t="s">
        <v>142</v>
      </c>
      <c r="D26" s="221" t="s">
        <v>132</v>
      </c>
      <c r="E26" s="228">
        <v>4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2">
        <v>3.1E-4</v>
      </c>
      <c r="O26" s="222">
        <f>ROUND(E26*N26,5)</f>
        <v>1.24E-3</v>
      </c>
      <c r="P26" s="222">
        <v>0</v>
      </c>
      <c r="Q26" s="222">
        <f>ROUND(E26*P26,5)</f>
        <v>0</v>
      </c>
      <c r="R26" s="222"/>
      <c r="S26" s="222"/>
      <c r="T26" s="223">
        <v>0.20699999999999999</v>
      </c>
      <c r="U26" s="222">
        <f>ROUND(E26*T26,2)</f>
        <v>0.83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112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13</v>
      </c>
      <c r="B27" s="219" t="s">
        <v>143</v>
      </c>
      <c r="C27" s="264" t="s">
        <v>144</v>
      </c>
      <c r="D27" s="221" t="s">
        <v>132</v>
      </c>
      <c r="E27" s="228">
        <v>1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2">
        <v>4.8000000000000001E-4</v>
      </c>
      <c r="O27" s="222">
        <f>ROUND(E27*N27,5)</f>
        <v>4.8000000000000001E-4</v>
      </c>
      <c r="P27" s="222">
        <v>0</v>
      </c>
      <c r="Q27" s="222">
        <f>ROUND(E27*P27,5)</f>
        <v>0</v>
      </c>
      <c r="R27" s="222"/>
      <c r="S27" s="222"/>
      <c r="T27" s="223">
        <v>0.22700000000000001</v>
      </c>
      <c r="U27" s="222">
        <f>ROUND(E27*T27,2)</f>
        <v>0.23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112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14</v>
      </c>
      <c r="B28" s="219" t="s">
        <v>145</v>
      </c>
      <c r="C28" s="264" t="s">
        <v>146</v>
      </c>
      <c r="D28" s="221" t="s">
        <v>132</v>
      </c>
      <c r="E28" s="228">
        <v>7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2">
        <v>6.8000000000000005E-4</v>
      </c>
      <c r="O28" s="222">
        <f>ROUND(E28*N28,5)</f>
        <v>4.7600000000000003E-3</v>
      </c>
      <c r="P28" s="222">
        <v>0</v>
      </c>
      <c r="Q28" s="222">
        <f>ROUND(E28*P28,5)</f>
        <v>0</v>
      </c>
      <c r="R28" s="222"/>
      <c r="S28" s="222"/>
      <c r="T28" s="223">
        <v>0.26900000000000002</v>
      </c>
      <c r="U28" s="222">
        <f>ROUND(E28*T28,2)</f>
        <v>1.88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112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15</v>
      </c>
      <c r="B29" s="219" t="s">
        <v>147</v>
      </c>
      <c r="C29" s="264" t="s">
        <v>148</v>
      </c>
      <c r="D29" s="221" t="s">
        <v>132</v>
      </c>
      <c r="E29" s="228">
        <v>5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2">
        <v>1.6299999999999999E-3</v>
      </c>
      <c r="O29" s="222">
        <f>ROUND(E29*N29,5)</f>
        <v>8.1499999999999993E-3</v>
      </c>
      <c r="P29" s="222">
        <v>0</v>
      </c>
      <c r="Q29" s="222">
        <f>ROUND(E29*P29,5)</f>
        <v>0</v>
      </c>
      <c r="R29" s="222"/>
      <c r="S29" s="222"/>
      <c r="T29" s="223">
        <v>0.42399999999999999</v>
      </c>
      <c r="U29" s="222">
        <f>ROUND(E29*T29,2)</f>
        <v>2.12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112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16</v>
      </c>
      <c r="B30" s="219" t="s">
        <v>149</v>
      </c>
      <c r="C30" s="264" t="s">
        <v>150</v>
      </c>
      <c r="D30" s="221" t="s">
        <v>132</v>
      </c>
      <c r="E30" s="228">
        <v>3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2">
        <v>4.4299999999999999E-3</v>
      </c>
      <c r="O30" s="222">
        <f>ROUND(E30*N30,5)</f>
        <v>1.329E-2</v>
      </c>
      <c r="P30" s="222">
        <v>0</v>
      </c>
      <c r="Q30" s="222">
        <f>ROUND(E30*P30,5)</f>
        <v>0</v>
      </c>
      <c r="R30" s="222"/>
      <c r="S30" s="222"/>
      <c r="T30" s="223">
        <v>0.64100000000000001</v>
      </c>
      <c r="U30" s="222">
        <f>ROUND(E30*T30,2)</f>
        <v>1.92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112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17</v>
      </c>
      <c r="B31" s="219" t="s">
        <v>151</v>
      </c>
      <c r="C31" s="264" t="s">
        <v>152</v>
      </c>
      <c r="D31" s="221" t="s">
        <v>132</v>
      </c>
      <c r="E31" s="228">
        <v>4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2">
        <v>6.8500000000000002E-3</v>
      </c>
      <c r="O31" s="222">
        <f>ROUND(E31*N31,5)</f>
        <v>2.7400000000000001E-2</v>
      </c>
      <c r="P31" s="222">
        <v>0</v>
      </c>
      <c r="Q31" s="222">
        <f>ROUND(E31*P31,5)</f>
        <v>0</v>
      </c>
      <c r="R31" s="222"/>
      <c r="S31" s="222"/>
      <c r="T31" s="223">
        <v>0.878</v>
      </c>
      <c r="U31" s="222">
        <f>ROUND(E31*T31,2)</f>
        <v>3.51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112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18</v>
      </c>
      <c r="B32" s="219" t="s">
        <v>153</v>
      </c>
      <c r="C32" s="264" t="s">
        <v>154</v>
      </c>
      <c r="D32" s="221" t="s">
        <v>132</v>
      </c>
      <c r="E32" s="228">
        <v>1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2">
        <v>2.0999999999999999E-3</v>
      </c>
      <c r="O32" s="222">
        <f>ROUND(E32*N32,5)</f>
        <v>2.0999999999999999E-3</v>
      </c>
      <c r="P32" s="222">
        <v>0</v>
      </c>
      <c r="Q32" s="222">
        <f>ROUND(E32*P32,5)</f>
        <v>0</v>
      </c>
      <c r="R32" s="222"/>
      <c r="S32" s="222"/>
      <c r="T32" s="223">
        <v>0.878</v>
      </c>
      <c r="U32" s="222">
        <f>ROUND(E32*T32,2)</f>
        <v>0.88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112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19</v>
      </c>
      <c r="B33" s="219" t="s">
        <v>155</v>
      </c>
      <c r="C33" s="264" t="s">
        <v>156</v>
      </c>
      <c r="D33" s="221" t="s">
        <v>132</v>
      </c>
      <c r="E33" s="228">
        <v>1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2">
        <v>1.9000000000000001E-4</v>
      </c>
      <c r="O33" s="222">
        <f>ROUND(E33*N33,5)</f>
        <v>1.9000000000000001E-4</v>
      </c>
      <c r="P33" s="222">
        <v>0</v>
      </c>
      <c r="Q33" s="222">
        <f>ROUND(E33*P33,5)</f>
        <v>0</v>
      </c>
      <c r="R33" s="222"/>
      <c r="S33" s="222"/>
      <c r="T33" s="223">
        <v>8.3000000000000004E-2</v>
      </c>
      <c r="U33" s="222">
        <f>ROUND(E33*T33,2)</f>
        <v>0.08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112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13">
        <v>20</v>
      </c>
      <c r="B34" s="219" t="s">
        <v>157</v>
      </c>
      <c r="C34" s="264" t="s">
        <v>158</v>
      </c>
      <c r="D34" s="221" t="s">
        <v>132</v>
      </c>
      <c r="E34" s="228">
        <v>1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159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13">
        <v>21</v>
      </c>
      <c r="B35" s="219" t="s">
        <v>160</v>
      </c>
      <c r="C35" s="264" t="s">
        <v>161</v>
      </c>
      <c r="D35" s="221" t="s">
        <v>132</v>
      </c>
      <c r="E35" s="228">
        <v>1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0.26900000000000002</v>
      </c>
      <c r="U35" s="222">
        <f>ROUND(E35*T35,2)</f>
        <v>0.27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112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22</v>
      </c>
      <c r="B36" s="219" t="s">
        <v>162</v>
      </c>
      <c r="C36" s="264" t="s">
        <v>163</v>
      </c>
      <c r="D36" s="221" t="s">
        <v>132</v>
      </c>
      <c r="E36" s="228">
        <v>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0.42399999999999999</v>
      </c>
      <c r="U36" s="222">
        <f>ROUND(E36*T36,2)</f>
        <v>0.42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112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23</v>
      </c>
      <c r="B37" s="219" t="s">
        <v>164</v>
      </c>
      <c r="C37" s="264" t="s">
        <v>165</v>
      </c>
      <c r="D37" s="221" t="s">
        <v>132</v>
      </c>
      <c r="E37" s="228">
        <v>2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2">
        <v>3.7000000000000002E-3</v>
      </c>
      <c r="O37" s="222">
        <f>ROUND(E37*N37,5)</f>
        <v>7.4000000000000003E-3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159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24</v>
      </c>
      <c r="B38" s="219" t="s">
        <v>166</v>
      </c>
      <c r="C38" s="264" t="s">
        <v>167</v>
      </c>
      <c r="D38" s="221" t="s">
        <v>132</v>
      </c>
      <c r="E38" s="228">
        <v>1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2">
        <v>4.4000000000000003E-3</v>
      </c>
      <c r="O38" s="222">
        <f>ROUND(E38*N38,5)</f>
        <v>4.4000000000000003E-3</v>
      </c>
      <c r="P38" s="222">
        <v>0</v>
      </c>
      <c r="Q38" s="222">
        <f>ROUND(E38*P38,5)</f>
        <v>0</v>
      </c>
      <c r="R38" s="222"/>
      <c r="S38" s="222"/>
      <c r="T38" s="223">
        <v>0</v>
      </c>
      <c r="U38" s="222">
        <f>ROUND(E38*T38,2)</f>
        <v>0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159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25</v>
      </c>
      <c r="B39" s="219" t="s">
        <v>168</v>
      </c>
      <c r="C39" s="264" t="s">
        <v>169</v>
      </c>
      <c r="D39" s="221" t="s">
        <v>132</v>
      </c>
      <c r="E39" s="228">
        <v>2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0.251</v>
      </c>
      <c r="U39" s="222">
        <f>ROUND(E39*T39,2)</f>
        <v>0.5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112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26</v>
      </c>
      <c r="B40" s="219" t="s">
        <v>170</v>
      </c>
      <c r="C40" s="264" t="s">
        <v>171</v>
      </c>
      <c r="D40" s="221" t="s">
        <v>132</v>
      </c>
      <c r="E40" s="228">
        <v>1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0.26100000000000001</v>
      </c>
      <c r="U40" s="222">
        <f>ROUND(E40*T40,2)</f>
        <v>0.26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112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27</v>
      </c>
      <c r="B41" s="219" t="s">
        <v>172</v>
      </c>
      <c r="C41" s="264" t="s">
        <v>173</v>
      </c>
      <c r="D41" s="221" t="s">
        <v>132</v>
      </c>
      <c r="E41" s="228">
        <v>9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2">
        <v>1E-4</v>
      </c>
      <c r="O41" s="222">
        <f>ROUND(E41*N41,5)</f>
        <v>8.9999999999999998E-4</v>
      </c>
      <c r="P41" s="222">
        <v>0</v>
      </c>
      <c r="Q41" s="222">
        <f>ROUND(E41*P41,5)</f>
        <v>0</v>
      </c>
      <c r="R41" s="222"/>
      <c r="S41" s="222"/>
      <c r="T41" s="223">
        <v>2.9000000000000001E-2</v>
      </c>
      <c r="U41" s="222">
        <f>ROUND(E41*T41,2)</f>
        <v>0.26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112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28</v>
      </c>
      <c r="B42" s="219" t="s">
        <v>174</v>
      </c>
      <c r="C42" s="264" t="s">
        <v>175</v>
      </c>
      <c r="D42" s="221" t="s">
        <v>132</v>
      </c>
      <c r="E42" s="228">
        <v>5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2">
        <v>8.0000000000000004E-4</v>
      </c>
      <c r="O42" s="222">
        <f>ROUND(E42*N42,5)</f>
        <v>4.0000000000000001E-3</v>
      </c>
      <c r="P42" s="222">
        <v>0</v>
      </c>
      <c r="Q42" s="222">
        <f>ROUND(E42*P42,5)</f>
        <v>0</v>
      </c>
      <c r="R42" s="222"/>
      <c r="S42" s="222"/>
      <c r="T42" s="223">
        <v>0.59399999999999997</v>
      </c>
      <c r="U42" s="222">
        <f>ROUND(E42*T42,2)</f>
        <v>2.97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112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29</v>
      </c>
      <c r="B43" s="219" t="s">
        <v>176</v>
      </c>
      <c r="C43" s="264" t="s">
        <v>177</v>
      </c>
      <c r="D43" s="221" t="s">
        <v>132</v>
      </c>
      <c r="E43" s="228">
        <v>1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2">
        <v>9.8999999999999999E-4</v>
      </c>
      <c r="O43" s="222">
        <f>ROUND(E43*N43,5)</f>
        <v>9.8999999999999999E-4</v>
      </c>
      <c r="P43" s="222">
        <v>0</v>
      </c>
      <c r="Q43" s="222">
        <f>ROUND(E43*P43,5)</f>
        <v>0</v>
      </c>
      <c r="R43" s="222"/>
      <c r="S43" s="222"/>
      <c r="T43" s="223">
        <v>0.66900000000000004</v>
      </c>
      <c r="U43" s="222">
        <f>ROUND(E43*T43,2)</f>
        <v>0.67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112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30</v>
      </c>
      <c r="B44" s="219" t="s">
        <v>178</v>
      </c>
      <c r="C44" s="264" t="s">
        <v>179</v>
      </c>
      <c r="D44" s="221" t="s">
        <v>132</v>
      </c>
      <c r="E44" s="228">
        <v>7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2">
        <v>1.3500000000000001E-3</v>
      </c>
      <c r="O44" s="222">
        <f>ROUND(E44*N44,5)</f>
        <v>9.4500000000000001E-3</v>
      </c>
      <c r="P44" s="222">
        <v>0</v>
      </c>
      <c r="Q44" s="222">
        <f>ROUND(E44*P44,5)</f>
        <v>0</v>
      </c>
      <c r="R44" s="222"/>
      <c r="S44" s="222"/>
      <c r="T44" s="223">
        <v>0.754</v>
      </c>
      <c r="U44" s="222">
        <f>ROUND(E44*T44,2)</f>
        <v>5.28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112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31</v>
      </c>
      <c r="B45" s="219" t="s">
        <v>180</v>
      </c>
      <c r="C45" s="264" t="s">
        <v>181</v>
      </c>
      <c r="D45" s="221" t="s">
        <v>132</v>
      </c>
      <c r="E45" s="228">
        <v>3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2">
        <v>2.1800000000000001E-3</v>
      </c>
      <c r="O45" s="222">
        <f>ROUND(E45*N45,5)</f>
        <v>6.5399999999999998E-3</v>
      </c>
      <c r="P45" s="222">
        <v>0</v>
      </c>
      <c r="Q45" s="222">
        <f>ROUND(E45*P45,5)</f>
        <v>0</v>
      </c>
      <c r="R45" s="222"/>
      <c r="S45" s="222"/>
      <c r="T45" s="223">
        <v>1.157</v>
      </c>
      <c r="U45" s="222">
        <f>ROUND(E45*T45,2)</f>
        <v>3.47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112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32</v>
      </c>
      <c r="B46" s="219" t="s">
        <v>182</v>
      </c>
      <c r="C46" s="264" t="s">
        <v>183</v>
      </c>
      <c r="D46" s="221" t="s">
        <v>132</v>
      </c>
      <c r="E46" s="228">
        <v>1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6.4099999999999999E-3</v>
      </c>
      <c r="O46" s="222">
        <f>ROUND(E46*N46,5)</f>
        <v>6.4099999999999999E-3</v>
      </c>
      <c r="P46" s="222">
        <v>0</v>
      </c>
      <c r="Q46" s="222">
        <f>ROUND(E46*P46,5)</f>
        <v>0</v>
      </c>
      <c r="R46" s="222"/>
      <c r="S46" s="222"/>
      <c r="T46" s="223">
        <v>1.696</v>
      </c>
      <c r="U46" s="222">
        <f>ROUND(E46*T46,2)</f>
        <v>1.7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112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33</v>
      </c>
      <c r="B47" s="219" t="s">
        <v>182</v>
      </c>
      <c r="C47" s="264" t="s">
        <v>184</v>
      </c>
      <c r="D47" s="221" t="s">
        <v>132</v>
      </c>
      <c r="E47" s="228">
        <v>1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2">
        <v>6.4099999999999999E-3</v>
      </c>
      <c r="O47" s="222">
        <f>ROUND(E47*N47,5)</f>
        <v>6.4099999999999999E-3</v>
      </c>
      <c r="P47" s="222">
        <v>0</v>
      </c>
      <c r="Q47" s="222">
        <f>ROUND(E47*P47,5)</f>
        <v>0</v>
      </c>
      <c r="R47" s="222"/>
      <c r="S47" s="222"/>
      <c r="T47" s="223">
        <v>1.696</v>
      </c>
      <c r="U47" s="222">
        <f>ROUND(E47*T47,2)</f>
        <v>1.7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112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34</v>
      </c>
      <c r="B48" s="219" t="s">
        <v>185</v>
      </c>
      <c r="C48" s="264" t="s">
        <v>186</v>
      </c>
      <c r="D48" s="221" t="s">
        <v>111</v>
      </c>
      <c r="E48" s="228">
        <v>52.5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2.9000000000000001E-2</v>
      </c>
      <c r="U48" s="222">
        <f>ROUND(E48*T48,2)</f>
        <v>1.52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112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19"/>
      <c r="C49" s="265" t="s">
        <v>187</v>
      </c>
      <c r="D49" s="224"/>
      <c r="E49" s="229">
        <v>52.5</v>
      </c>
      <c r="F49" s="232"/>
      <c r="G49" s="232"/>
      <c r="H49" s="232"/>
      <c r="I49" s="232"/>
      <c r="J49" s="232"/>
      <c r="K49" s="232"/>
      <c r="L49" s="232"/>
      <c r="M49" s="232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114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35</v>
      </c>
      <c r="B50" s="219" t="s">
        <v>188</v>
      </c>
      <c r="C50" s="264" t="s">
        <v>189</v>
      </c>
      <c r="D50" s="221" t="s">
        <v>111</v>
      </c>
      <c r="E50" s="228">
        <v>24.5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4.2000000000000003E-2</v>
      </c>
      <c r="U50" s="222">
        <f>ROUND(E50*T50,2)</f>
        <v>1.03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112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/>
      <c r="B51" s="219"/>
      <c r="C51" s="265" t="s">
        <v>190</v>
      </c>
      <c r="D51" s="224"/>
      <c r="E51" s="229">
        <v>24.5</v>
      </c>
      <c r="F51" s="232"/>
      <c r="G51" s="232"/>
      <c r="H51" s="232"/>
      <c r="I51" s="232"/>
      <c r="J51" s="232"/>
      <c r="K51" s="232"/>
      <c r="L51" s="232"/>
      <c r="M51" s="232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114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36</v>
      </c>
      <c r="B52" s="219" t="s">
        <v>191</v>
      </c>
      <c r="C52" s="264" t="s">
        <v>192</v>
      </c>
      <c r="D52" s="221" t="s">
        <v>111</v>
      </c>
      <c r="E52" s="228">
        <v>82.4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2">
        <v>3.4000000000000002E-4</v>
      </c>
      <c r="O52" s="222">
        <f>ROUND(E52*N52,5)</f>
        <v>2.802E-2</v>
      </c>
      <c r="P52" s="222">
        <v>0</v>
      </c>
      <c r="Q52" s="222">
        <f>ROUND(E52*P52,5)</f>
        <v>0</v>
      </c>
      <c r="R52" s="222"/>
      <c r="S52" s="222"/>
      <c r="T52" s="223">
        <v>0.13600000000000001</v>
      </c>
      <c r="U52" s="222">
        <f>ROUND(E52*T52,2)</f>
        <v>11.21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112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19"/>
      <c r="C53" s="265" t="s">
        <v>193</v>
      </c>
      <c r="D53" s="224"/>
      <c r="E53" s="229">
        <v>82.4</v>
      </c>
      <c r="F53" s="232"/>
      <c r="G53" s="232"/>
      <c r="H53" s="232"/>
      <c r="I53" s="232"/>
      <c r="J53" s="232"/>
      <c r="K53" s="232"/>
      <c r="L53" s="232"/>
      <c r="M53" s="232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114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37</v>
      </c>
      <c r="B54" s="219" t="s">
        <v>194</v>
      </c>
      <c r="C54" s="264" t="s">
        <v>195</v>
      </c>
      <c r="D54" s="221" t="s">
        <v>111</v>
      </c>
      <c r="E54" s="228">
        <v>123.5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2">
        <v>1.0000000000000001E-5</v>
      </c>
      <c r="O54" s="222">
        <f>ROUND(E54*N54,5)</f>
        <v>1.24E-3</v>
      </c>
      <c r="P54" s="222">
        <v>0</v>
      </c>
      <c r="Q54" s="222">
        <f>ROUND(E54*P54,5)</f>
        <v>0</v>
      </c>
      <c r="R54" s="222"/>
      <c r="S54" s="222"/>
      <c r="T54" s="223">
        <v>6.2E-2</v>
      </c>
      <c r="U54" s="222">
        <f>ROUND(E54*T54,2)</f>
        <v>7.66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112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/>
      <c r="B55" s="219"/>
      <c r="C55" s="265" t="s">
        <v>196</v>
      </c>
      <c r="D55" s="224"/>
      <c r="E55" s="229">
        <v>123.5</v>
      </c>
      <c r="F55" s="232"/>
      <c r="G55" s="232"/>
      <c r="H55" s="232"/>
      <c r="I55" s="232"/>
      <c r="J55" s="232"/>
      <c r="K55" s="232"/>
      <c r="L55" s="232"/>
      <c r="M55" s="232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114</v>
      </c>
      <c r="AF55" s="212">
        <v>0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>
        <v>38</v>
      </c>
      <c r="B56" s="219" t="s">
        <v>197</v>
      </c>
      <c r="C56" s="264" t="s">
        <v>198</v>
      </c>
      <c r="D56" s="221" t="s">
        <v>111</v>
      </c>
      <c r="E56" s="228">
        <v>35.9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2">
        <v>1.0000000000000001E-5</v>
      </c>
      <c r="O56" s="222">
        <f>ROUND(E56*N56,5)</f>
        <v>3.6000000000000002E-4</v>
      </c>
      <c r="P56" s="222">
        <v>0</v>
      </c>
      <c r="Q56" s="222">
        <f>ROUND(E56*P56,5)</f>
        <v>0</v>
      </c>
      <c r="R56" s="222"/>
      <c r="S56" s="222"/>
      <c r="T56" s="223">
        <v>9.2999999999999999E-2</v>
      </c>
      <c r="U56" s="222">
        <f>ROUND(E56*T56,2)</f>
        <v>3.34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112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/>
      <c r="B57" s="219"/>
      <c r="C57" s="265" t="s">
        <v>199</v>
      </c>
      <c r="D57" s="224"/>
      <c r="E57" s="229">
        <v>35.9</v>
      </c>
      <c r="F57" s="232"/>
      <c r="G57" s="232"/>
      <c r="H57" s="232"/>
      <c r="I57" s="232"/>
      <c r="J57" s="232"/>
      <c r="K57" s="232"/>
      <c r="L57" s="232"/>
      <c r="M57" s="232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114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39</v>
      </c>
      <c r="B58" s="219" t="s">
        <v>200</v>
      </c>
      <c r="C58" s="264" t="s">
        <v>201</v>
      </c>
      <c r="D58" s="221" t="s">
        <v>132</v>
      </c>
      <c r="E58" s="228">
        <v>6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0.16500000000000001</v>
      </c>
      <c r="U58" s="222">
        <f>ROUND(E58*T58,2)</f>
        <v>0.99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112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40</v>
      </c>
      <c r="B59" s="219" t="s">
        <v>202</v>
      </c>
      <c r="C59" s="264" t="s">
        <v>203</v>
      </c>
      <c r="D59" s="221" t="s">
        <v>204</v>
      </c>
      <c r="E59" s="228">
        <v>0.57421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1.327</v>
      </c>
      <c r="U59" s="222">
        <f>ROUND(E59*T59,2)</f>
        <v>0.76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112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">
      <c r="A60" s="214" t="s">
        <v>107</v>
      </c>
      <c r="B60" s="220" t="s">
        <v>58</v>
      </c>
      <c r="C60" s="266" t="s">
        <v>59</v>
      </c>
      <c r="D60" s="225"/>
      <c r="E60" s="230"/>
      <c r="F60" s="233"/>
      <c r="G60" s="233">
        <f>SUMIF(AE61:AE63,"&lt;&gt;NOR",G61:G63)</f>
        <v>0</v>
      </c>
      <c r="H60" s="233"/>
      <c r="I60" s="233">
        <f>SUM(I61:I63)</f>
        <v>0</v>
      </c>
      <c r="J60" s="233"/>
      <c r="K60" s="233">
        <f>SUM(K61:K63)</f>
        <v>0</v>
      </c>
      <c r="L60" s="233"/>
      <c r="M60" s="233">
        <f>SUM(M61:M63)</f>
        <v>0</v>
      </c>
      <c r="N60" s="226"/>
      <c r="O60" s="226">
        <f>SUM(O61:O63)</f>
        <v>9.1E-4</v>
      </c>
      <c r="P60" s="226"/>
      <c r="Q60" s="226">
        <f>SUM(Q61:Q63)</f>
        <v>0</v>
      </c>
      <c r="R60" s="226"/>
      <c r="S60" s="226"/>
      <c r="T60" s="227"/>
      <c r="U60" s="226">
        <f>SUM(U61:U63)</f>
        <v>3.1300000000000003</v>
      </c>
      <c r="AE60" t="s">
        <v>108</v>
      </c>
    </row>
    <row r="61" spans="1:60" ht="22.5" outlineLevel="1" x14ac:dyDescent="0.2">
      <c r="A61" s="213">
        <v>41</v>
      </c>
      <c r="B61" s="219" t="s">
        <v>205</v>
      </c>
      <c r="C61" s="264" t="s">
        <v>206</v>
      </c>
      <c r="D61" s="221" t="s">
        <v>132</v>
      </c>
      <c r="E61" s="228">
        <v>1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2">
        <v>8.4999999999999995E-4</v>
      </c>
      <c r="O61" s="222">
        <f>ROUND(E61*N61,5)</f>
        <v>8.4999999999999995E-4</v>
      </c>
      <c r="P61" s="222">
        <v>0</v>
      </c>
      <c r="Q61" s="222">
        <f>ROUND(E61*P61,5)</f>
        <v>0</v>
      </c>
      <c r="R61" s="222"/>
      <c r="S61" s="222"/>
      <c r="T61" s="223">
        <v>0.44500000000000001</v>
      </c>
      <c r="U61" s="222">
        <f>ROUND(E61*T61,2)</f>
        <v>0.45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112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42</v>
      </c>
      <c r="B62" s="219" t="s">
        <v>207</v>
      </c>
      <c r="C62" s="264" t="s">
        <v>208</v>
      </c>
      <c r="D62" s="221" t="s">
        <v>132</v>
      </c>
      <c r="E62" s="228">
        <v>2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22">
        <v>3.0000000000000001E-5</v>
      </c>
      <c r="O62" s="222">
        <f>ROUND(E62*N62,5)</f>
        <v>6.0000000000000002E-5</v>
      </c>
      <c r="P62" s="222">
        <v>0</v>
      </c>
      <c r="Q62" s="222">
        <f>ROUND(E62*P62,5)</f>
        <v>0</v>
      </c>
      <c r="R62" s="222"/>
      <c r="S62" s="222"/>
      <c r="T62" s="223">
        <v>1.34</v>
      </c>
      <c r="U62" s="222">
        <f>ROUND(E62*T62,2)</f>
        <v>2.68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112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43</v>
      </c>
      <c r="B63" s="219" t="s">
        <v>209</v>
      </c>
      <c r="C63" s="264" t="s">
        <v>210</v>
      </c>
      <c r="D63" s="221" t="s">
        <v>204</v>
      </c>
      <c r="E63" s="228">
        <v>9.1E-4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1.5169999999999999</v>
      </c>
      <c r="U63" s="222">
        <f>ROUND(E63*T63,2)</f>
        <v>0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112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x14ac:dyDescent="0.2">
      <c r="A64" s="214" t="s">
        <v>107</v>
      </c>
      <c r="B64" s="220" t="s">
        <v>60</v>
      </c>
      <c r="C64" s="266" t="s">
        <v>61</v>
      </c>
      <c r="D64" s="225"/>
      <c r="E64" s="230"/>
      <c r="F64" s="233"/>
      <c r="G64" s="233">
        <f>SUMIF(AE65:AE93,"&lt;&gt;NOR",G65:G93)</f>
        <v>0</v>
      </c>
      <c r="H64" s="233"/>
      <c r="I64" s="233">
        <f>SUM(I65:I93)</f>
        <v>0</v>
      </c>
      <c r="J64" s="233"/>
      <c r="K64" s="233">
        <f>SUM(K65:K93)</f>
        <v>0</v>
      </c>
      <c r="L64" s="233"/>
      <c r="M64" s="233">
        <f>SUM(M65:M93)</f>
        <v>0</v>
      </c>
      <c r="N64" s="226"/>
      <c r="O64" s="226">
        <f>SUM(O65:O93)</f>
        <v>1.7109299999999996</v>
      </c>
      <c r="P64" s="226"/>
      <c r="Q64" s="226">
        <f>SUM(Q65:Q93)</f>
        <v>0</v>
      </c>
      <c r="R64" s="226"/>
      <c r="S64" s="226"/>
      <c r="T64" s="227"/>
      <c r="U64" s="226">
        <f>SUM(U65:U93)</f>
        <v>115.65</v>
      </c>
      <c r="AE64" t="s">
        <v>108</v>
      </c>
    </row>
    <row r="65" spans="1:60" outlineLevel="1" x14ac:dyDescent="0.2">
      <c r="A65" s="213">
        <v>44</v>
      </c>
      <c r="B65" s="219" t="s">
        <v>211</v>
      </c>
      <c r="C65" s="264" t="s">
        <v>212</v>
      </c>
      <c r="D65" s="221" t="s">
        <v>111</v>
      </c>
      <c r="E65" s="228">
        <v>2.16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22">
        <v>6.8599999999999998E-3</v>
      </c>
      <c r="O65" s="222">
        <f>ROUND(E65*N65,5)</f>
        <v>1.482E-2</v>
      </c>
      <c r="P65" s="222">
        <v>0</v>
      </c>
      <c r="Q65" s="222">
        <f>ROUND(E65*P65,5)</f>
        <v>0</v>
      </c>
      <c r="R65" s="222"/>
      <c r="S65" s="222"/>
      <c r="T65" s="223">
        <v>0.38100000000000001</v>
      </c>
      <c r="U65" s="222">
        <f>ROUND(E65*T65,2)</f>
        <v>0.82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112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/>
      <c r="B66" s="219"/>
      <c r="C66" s="265" t="s">
        <v>213</v>
      </c>
      <c r="D66" s="224"/>
      <c r="E66" s="229">
        <v>2.16</v>
      </c>
      <c r="F66" s="232"/>
      <c r="G66" s="232"/>
      <c r="H66" s="232"/>
      <c r="I66" s="232"/>
      <c r="J66" s="232"/>
      <c r="K66" s="232"/>
      <c r="L66" s="232"/>
      <c r="M66" s="232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114</v>
      </c>
      <c r="AF66" s="212">
        <v>0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45</v>
      </c>
      <c r="B67" s="219" t="s">
        <v>214</v>
      </c>
      <c r="C67" s="264" t="s">
        <v>215</v>
      </c>
      <c r="D67" s="221" t="s">
        <v>111</v>
      </c>
      <c r="E67" s="228">
        <v>6.48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22">
        <v>6.8599999999999998E-3</v>
      </c>
      <c r="O67" s="222">
        <f>ROUND(E67*N67,5)</f>
        <v>4.4450000000000003E-2</v>
      </c>
      <c r="P67" s="222">
        <v>0</v>
      </c>
      <c r="Q67" s="222">
        <f>ROUND(E67*P67,5)</f>
        <v>0</v>
      </c>
      <c r="R67" s="222"/>
      <c r="S67" s="222"/>
      <c r="T67" s="223">
        <v>0.39200000000000002</v>
      </c>
      <c r="U67" s="222">
        <f>ROUND(E67*T67,2)</f>
        <v>2.54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112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/>
      <c r="B68" s="219"/>
      <c r="C68" s="265" t="s">
        <v>216</v>
      </c>
      <c r="D68" s="224"/>
      <c r="E68" s="229">
        <v>6.48</v>
      </c>
      <c r="F68" s="232"/>
      <c r="G68" s="232"/>
      <c r="H68" s="232"/>
      <c r="I68" s="232"/>
      <c r="J68" s="232"/>
      <c r="K68" s="232"/>
      <c r="L68" s="232"/>
      <c r="M68" s="232"/>
      <c r="N68" s="222"/>
      <c r="O68" s="222"/>
      <c r="P68" s="222"/>
      <c r="Q68" s="222"/>
      <c r="R68" s="222"/>
      <c r="S68" s="222"/>
      <c r="T68" s="223"/>
      <c r="U68" s="222"/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114</v>
      </c>
      <c r="AF68" s="212">
        <v>0</v>
      </c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46</v>
      </c>
      <c r="B69" s="219" t="s">
        <v>217</v>
      </c>
      <c r="C69" s="264" t="s">
        <v>218</v>
      </c>
      <c r="D69" s="221" t="s">
        <v>111</v>
      </c>
      <c r="E69" s="228">
        <v>4.32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22">
        <v>6.5399999999999998E-3</v>
      </c>
      <c r="O69" s="222">
        <f>ROUND(E69*N69,5)</f>
        <v>2.8250000000000001E-2</v>
      </c>
      <c r="P69" s="222">
        <v>0</v>
      </c>
      <c r="Q69" s="222">
        <f>ROUND(E69*P69,5)</f>
        <v>0</v>
      </c>
      <c r="R69" s="222"/>
      <c r="S69" s="222"/>
      <c r="T69" s="223">
        <v>0.36799999999999999</v>
      </c>
      <c r="U69" s="222">
        <f>ROUND(E69*T69,2)</f>
        <v>1.59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112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/>
      <c r="B70" s="219"/>
      <c r="C70" s="265" t="s">
        <v>219</v>
      </c>
      <c r="D70" s="224"/>
      <c r="E70" s="229">
        <v>4.32</v>
      </c>
      <c r="F70" s="232"/>
      <c r="G70" s="232"/>
      <c r="H70" s="232"/>
      <c r="I70" s="232"/>
      <c r="J70" s="232"/>
      <c r="K70" s="232"/>
      <c r="L70" s="232"/>
      <c r="M70" s="232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114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>
        <v>47</v>
      </c>
      <c r="B71" s="219" t="s">
        <v>220</v>
      </c>
      <c r="C71" s="264" t="s">
        <v>221</v>
      </c>
      <c r="D71" s="221" t="s">
        <v>111</v>
      </c>
      <c r="E71" s="228">
        <v>19.440000000000001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21</v>
      </c>
      <c r="M71" s="232">
        <f>G71*(1+L71/100)</f>
        <v>0</v>
      </c>
      <c r="N71" s="222">
        <v>7.4000000000000003E-3</v>
      </c>
      <c r="O71" s="222">
        <f>ROUND(E71*N71,5)</f>
        <v>0.14385999999999999</v>
      </c>
      <c r="P71" s="222">
        <v>0</v>
      </c>
      <c r="Q71" s="222">
        <f>ROUND(E71*P71,5)</f>
        <v>0</v>
      </c>
      <c r="R71" s="222"/>
      <c r="S71" s="222"/>
      <c r="T71" s="223">
        <v>0.42099999999999999</v>
      </c>
      <c r="U71" s="222">
        <f>ROUND(E71*T71,2)</f>
        <v>8.18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112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/>
      <c r="B72" s="219"/>
      <c r="C72" s="265" t="s">
        <v>222</v>
      </c>
      <c r="D72" s="224"/>
      <c r="E72" s="229">
        <v>19.440000000000001</v>
      </c>
      <c r="F72" s="232"/>
      <c r="G72" s="232"/>
      <c r="H72" s="232"/>
      <c r="I72" s="232"/>
      <c r="J72" s="232"/>
      <c r="K72" s="232"/>
      <c r="L72" s="232"/>
      <c r="M72" s="232"/>
      <c r="N72" s="222"/>
      <c r="O72" s="222"/>
      <c r="P72" s="222"/>
      <c r="Q72" s="222"/>
      <c r="R72" s="222"/>
      <c r="S72" s="222"/>
      <c r="T72" s="223"/>
      <c r="U72" s="222"/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114</v>
      </c>
      <c r="AF72" s="212">
        <v>0</v>
      </c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>
        <v>48</v>
      </c>
      <c r="B73" s="219" t="s">
        <v>223</v>
      </c>
      <c r="C73" s="264" t="s">
        <v>224</v>
      </c>
      <c r="D73" s="221" t="s">
        <v>111</v>
      </c>
      <c r="E73" s="228">
        <v>22.68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22">
        <v>8.2199999999999999E-3</v>
      </c>
      <c r="O73" s="222">
        <f>ROUND(E73*N73,5)</f>
        <v>0.18643000000000001</v>
      </c>
      <c r="P73" s="222">
        <v>0</v>
      </c>
      <c r="Q73" s="222">
        <f>ROUND(E73*P73,5)</f>
        <v>0</v>
      </c>
      <c r="R73" s="222"/>
      <c r="S73" s="222"/>
      <c r="T73" s="223">
        <v>0.442</v>
      </c>
      <c r="U73" s="222">
        <f>ROUND(E73*T73,2)</f>
        <v>10.02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112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/>
      <c r="B74" s="219"/>
      <c r="C74" s="265" t="s">
        <v>225</v>
      </c>
      <c r="D74" s="224"/>
      <c r="E74" s="229">
        <v>22.68</v>
      </c>
      <c r="F74" s="232"/>
      <c r="G74" s="232"/>
      <c r="H74" s="232"/>
      <c r="I74" s="232"/>
      <c r="J74" s="232"/>
      <c r="K74" s="232"/>
      <c r="L74" s="232"/>
      <c r="M74" s="232"/>
      <c r="N74" s="222"/>
      <c r="O74" s="222"/>
      <c r="P74" s="222"/>
      <c r="Q74" s="222"/>
      <c r="R74" s="222"/>
      <c r="S74" s="222"/>
      <c r="T74" s="223"/>
      <c r="U74" s="222"/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114</v>
      </c>
      <c r="AF74" s="212">
        <v>0</v>
      </c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49</v>
      </c>
      <c r="B75" s="219" t="s">
        <v>226</v>
      </c>
      <c r="C75" s="264" t="s">
        <v>227</v>
      </c>
      <c r="D75" s="221" t="s">
        <v>111</v>
      </c>
      <c r="E75" s="228">
        <v>24.84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22">
        <v>8.6300000000000005E-3</v>
      </c>
      <c r="O75" s="222">
        <f>ROUND(E75*N75,5)</f>
        <v>0.21437</v>
      </c>
      <c r="P75" s="222">
        <v>0</v>
      </c>
      <c r="Q75" s="222">
        <f>ROUND(E75*P75,5)</f>
        <v>0</v>
      </c>
      <c r="R75" s="222"/>
      <c r="S75" s="222"/>
      <c r="T75" s="223">
        <v>0.47499999999999998</v>
      </c>
      <c r="U75" s="222">
        <f>ROUND(E75*T75,2)</f>
        <v>11.8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112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/>
      <c r="B76" s="219"/>
      <c r="C76" s="265" t="s">
        <v>228</v>
      </c>
      <c r="D76" s="224"/>
      <c r="E76" s="229">
        <v>24.84</v>
      </c>
      <c r="F76" s="232"/>
      <c r="G76" s="232"/>
      <c r="H76" s="232"/>
      <c r="I76" s="232"/>
      <c r="J76" s="232"/>
      <c r="K76" s="232"/>
      <c r="L76" s="232"/>
      <c r="M76" s="232"/>
      <c r="N76" s="222"/>
      <c r="O76" s="222"/>
      <c r="P76" s="222"/>
      <c r="Q76" s="222"/>
      <c r="R76" s="222"/>
      <c r="S76" s="222"/>
      <c r="T76" s="223"/>
      <c r="U76" s="222"/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114</v>
      </c>
      <c r="AF76" s="212">
        <v>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50</v>
      </c>
      <c r="B77" s="219" t="s">
        <v>229</v>
      </c>
      <c r="C77" s="264" t="s">
        <v>230</v>
      </c>
      <c r="D77" s="221" t="s">
        <v>111</v>
      </c>
      <c r="E77" s="228">
        <v>60.48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22">
        <v>9.5099999999999994E-3</v>
      </c>
      <c r="O77" s="222">
        <f>ROUND(E77*N77,5)</f>
        <v>0.57516</v>
      </c>
      <c r="P77" s="222">
        <v>0</v>
      </c>
      <c r="Q77" s="222">
        <f>ROUND(E77*P77,5)</f>
        <v>0</v>
      </c>
      <c r="R77" s="222"/>
      <c r="S77" s="222"/>
      <c r="T77" s="223">
        <v>0.55000000000000004</v>
      </c>
      <c r="U77" s="222">
        <f>ROUND(E77*T77,2)</f>
        <v>33.26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112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/>
      <c r="B78" s="219"/>
      <c r="C78" s="265" t="s">
        <v>231</v>
      </c>
      <c r="D78" s="224"/>
      <c r="E78" s="229">
        <v>60.48</v>
      </c>
      <c r="F78" s="232"/>
      <c r="G78" s="232"/>
      <c r="H78" s="232"/>
      <c r="I78" s="232"/>
      <c r="J78" s="232"/>
      <c r="K78" s="232"/>
      <c r="L78" s="232"/>
      <c r="M78" s="232"/>
      <c r="N78" s="222"/>
      <c r="O78" s="222"/>
      <c r="P78" s="222"/>
      <c r="Q78" s="222"/>
      <c r="R78" s="222"/>
      <c r="S78" s="222"/>
      <c r="T78" s="223"/>
      <c r="U78" s="222"/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114</v>
      </c>
      <c r="AF78" s="212">
        <v>0</v>
      </c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>
        <v>51</v>
      </c>
      <c r="B79" s="219" t="s">
        <v>232</v>
      </c>
      <c r="C79" s="264" t="s">
        <v>233</v>
      </c>
      <c r="D79" s="221" t="s">
        <v>111</v>
      </c>
      <c r="E79" s="228">
        <v>30.24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22">
        <v>1.1900000000000001E-2</v>
      </c>
      <c r="O79" s="222">
        <f>ROUND(E79*N79,5)</f>
        <v>0.35986000000000001</v>
      </c>
      <c r="P79" s="222">
        <v>0</v>
      </c>
      <c r="Q79" s="222">
        <f>ROUND(E79*P79,5)</f>
        <v>0</v>
      </c>
      <c r="R79" s="222"/>
      <c r="S79" s="222"/>
      <c r="T79" s="223">
        <v>0.68300000000000005</v>
      </c>
      <c r="U79" s="222">
        <f>ROUND(E79*T79,2)</f>
        <v>20.65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112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/>
      <c r="B80" s="219"/>
      <c r="C80" s="265" t="s">
        <v>234</v>
      </c>
      <c r="D80" s="224"/>
      <c r="E80" s="229">
        <v>30.24</v>
      </c>
      <c r="F80" s="232"/>
      <c r="G80" s="232"/>
      <c r="H80" s="232"/>
      <c r="I80" s="232"/>
      <c r="J80" s="232"/>
      <c r="K80" s="232"/>
      <c r="L80" s="232"/>
      <c r="M80" s="232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114</v>
      </c>
      <c r="AF80" s="212">
        <v>0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>
        <v>52</v>
      </c>
      <c r="B81" s="219" t="s">
        <v>235</v>
      </c>
      <c r="C81" s="264" t="s">
        <v>236</v>
      </c>
      <c r="D81" s="221" t="s">
        <v>111</v>
      </c>
      <c r="E81" s="228">
        <v>8.64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22">
        <v>1.486E-2</v>
      </c>
      <c r="O81" s="222">
        <f>ROUND(E81*N81,5)</f>
        <v>0.12839</v>
      </c>
      <c r="P81" s="222">
        <v>0</v>
      </c>
      <c r="Q81" s="222">
        <f>ROUND(E81*P81,5)</f>
        <v>0</v>
      </c>
      <c r="R81" s="222"/>
      <c r="S81" s="222"/>
      <c r="T81" s="223">
        <v>0.74399999999999999</v>
      </c>
      <c r="U81" s="222">
        <f>ROUND(E81*T81,2)</f>
        <v>6.43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112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/>
      <c r="B82" s="219"/>
      <c r="C82" s="265" t="s">
        <v>237</v>
      </c>
      <c r="D82" s="224"/>
      <c r="E82" s="229">
        <v>8.64</v>
      </c>
      <c r="F82" s="232"/>
      <c r="G82" s="232"/>
      <c r="H82" s="232"/>
      <c r="I82" s="232"/>
      <c r="J82" s="232"/>
      <c r="K82" s="232"/>
      <c r="L82" s="232"/>
      <c r="M82" s="232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114</v>
      </c>
      <c r="AF82" s="212">
        <v>0</v>
      </c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>
        <v>53</v>
      </c>
      <c r="B83" s="219" t="s">
        <v>238</v>
      </c>
      <c r="C83" s="264" t="s">
        <v>239</v>
      </c>
      <c r="D83" s="221" t="s">
        <v>132</v>
      </c>
      <c r="E83" s="228">
        <v>2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22">
        <v>0</v>
      </c>
      <c r="O83" s="222">
        <f>ROUND(E83*N83,5)</f>
        <v>0</v>
      </c>
      <c r="P83" s="222">
        <v>0</v>
      </c>
      <c r="Q83" s="222">
        <f>ROUND(E83*P83,5)</f>
        <v>0</v>
      </c>
      <c r="R83" s="222"/>
      <c r="S83" s="222"/>
      <c r="T83" s="223">
        <v>0.22700000000000001</v>
      </c>
      <c r="U83" s="222">
        <f>ROUND(E83*T83,2)</f>
        <v>0.45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112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>
        <v>54</v>
      </c>
      <c r="B84" s="219" t="s">
        <v>240</v>
      </c>
      <c r="C84" s="264" t="s">
        <v>241</v>
      </c>
      <c r="D84" s="221" t="s">
        <v>132</v>
      </c>
      <c r="E84" s="228">
        <v>3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0.23699999999999999</v>
      </c>
      <c r="U84" s="222">
        <f>ROUND(E84*T84,2)</f>
        <v>0.71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112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55</v>
      </c>
      <c r="B85" s="219" t="s">
        <v>242</v>
      </c>
      <c r="C85" s="264" t="s">
        <v>243</v>
      </c>
      <c r="D85" s="221" t="s">
        <v>132</v>
      </c>
      <c r="E85" s="228">
        <v>1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0.35</v>
      </c>
      <c r="U85" s="222">
        <f>ROUND(E85*T85,2)</f>
        <v>0.35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112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>
        <v>56</v>
      </c>
      <c r="B86" s="219" t="s">
        <v>244</v>
      </c>
      <c r="C86" s="264" t="s">
        <v>245</v>
      </c>
      <c r="D86" s="221" t="s">
        <v>132</v>
      </c>
      <c r="E86" s="228">
        <v>6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22">
        <v>5.9999999999999995E-4</v>
      </c>
      <c r="O86" s="222">
        <f>ROUND(E86*N86,5)</f>
        <v>3.5999999999999999E-3</v>
      </c>
      <c r="P86" s="222">
        <v>0</v>
      </c>
      <c r="Q86" s="222">
        <f>ROUND(E86*P86,5)</f>
        <v>0</v>
      </c>
      <c r="R86" s="222"/>
      <c r="S86" s="222"/>
      <c r="T86" s="223">
        <v>0.309</v>
      </c>
      <c r="U86" s="222">
        <f>ROUND(E86*T86,2)</f>
        <v>1.85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112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>
        <v>57</v>
      </c>
      <c r="B87" s="219" t="s">
        <v>246</v>
      </c>
      <c r="C87" s="264" t="s">
        <v>247</v>
      </c>
      <c r="D87" s="221" t="s">
        <v>132</v>
      </c>
      <c r="E87" s="228">
        <v>2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22">
        <v>7.1000000000000002E-4</v>
      </c>
      <c r="O87" s="222">
        <f>ROUND(E87*N87,5)</f>
        <v>1.42E-3</v>
      </c>
      <c r="P87" s="222">
        <v>0</v>
      </c>
      <c r="Q87" s="222">
        <f>ROUND(E87*P87,5)</f>
        <v>0</v>
      </c>
      <c r="R87" s="222"/>
      <c r="S87" s="222"/>
      <c r="T87" s="223">
        <v>0.36099999999999999</v>
      </c>
      <c r="U87" s="222">
        <f>ROUND(E87*T87,2)</f>
        <v>0.72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112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>
        <v>58</v>
      </c>
      <c r="B88" s="219" t="s">
        <v>248</v>
      </c>
      <c r="C88" s="264" t="s">
        <v>249</v>
      </c>
      <c r="D88" s="221" t="s">
        <v>132</v>
      </c>
      <c r="E88" s="228">
        <v>4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22">
        <v>8.0999999999999996E-4</v>
      </c>
      <c r="O88" s="222">
        <f>ROUND(E88*N88,5)</f>
        <v>3.2399999999999998E-3</v>
      </c>
      <c r="P88" s="222">
        <v>0</v>
      </c>
      <c r="Q88" s="222">
        <f>ROUND(E88*P88,5)</f>
        <v>0</v>
      </c>
      <c r="R88" s="222"/>
      <c r="S88" s="222"/>
      <c r="T88" s="223">
        <v>0.41199999999999998</v>
      </c>
      <c r="U88" s="222">
        <f>ROUND(E88*T88,2)</f>
        <v>1.65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112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>
        <v>59</v>
      </c>
      <c r="B89" s="219" t="s">
        <v>250</v>
      </c>
      <c r="C89" s="264" t="s">
        <v>251</v>
      </c>
      <c r="D89" s="221" t="s">
        <v>132</v>
      </c>
      <c r="E89" s="228">
        <v>4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22">
        <v>9.3000000000000005E-4</v>
      </c>
      <c r="O89" s="222">
        <f>ROUND(E89*N89,5)</f>
        <v>3.7200000000000002E-3</v>
      </c>
      <c r="P89" s="222">
        <v>0</v>
      </c>
      <c r="Q89" s="222">
        <f>ROUND(E89*P89,5)</f>
        <v>0</v>
      </c>
      <c r="R89" s="222"/>
      <c r="S89" s="222"/>
      <c r="T89" s="223">
        <v>0.47399999999999998</v>
      </c>
      <c r="U89" s="222">
        <f>ROUND(E89*T89,2)</f>
        <v>1.9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112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60</v>
      </c>
      <c r="B90" s="219" t="s">
        <v>252</v>
      </c>
      <c r="C90" s="264" t="s">
        <v>253</v>
      </c>
      <c r="D90" s="221" t="s">
        <v>132</v>
      </c>
      <c r="E90" s="228">
        <v>4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21</v>
      </c>
      <c r="M90" s="232">
        <f>G90*(1+L90/100)</f>
        <v>0</v>
      </c>
      <c r="N90" s="222">
        <v>3.4000000000000002E-4</v>
      </c>
      <c r="O90" s="222">
        <f>ROUND(E90*N90,5)</f>
        <v>1.3600000000000001E-3</v>
      </c>
      <c r="P90" s="222">
        <v>0</v>
      </c>
      <c r="Q90" s="222">
        <f>ROUND(E90*P90,5)</f>
        <v>0</v>
      </c>
      <c r="R90" s="222"/>
      <c r="S90" s="222"/>
      <c r="T90" s="223">
        <v>0.63900000000000001</v>
      </c>
      <c r="U90" s="222">
        <f>ROUND(E90*T90,2)</f>
        <v>2.56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112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>
        <v>61</v>
      </c>
      <c r="B91" s="219" t="s">
        <v>254</v>
      </c>
      <c r="C91" s="264" t="s">
        <v>255</v>
      </c>
      <c r="D91" s="221" t="s">
        <v>132</v>
      </c>
      <c r="E91" s="228">
        <v>2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21</v>
      </c>
      <c r="M91" s="232">
        <f>G91*(1+L91/100)</f>
        <v>0</v>
      </c>
      <c r="N91" s="222">
        <v>5.0000000000000001E-4</v>
      </c>
      <c r="O91" s="222">
        <f>ROUND(E91*N91,5)</f>
        <v>1E-3</v>
      </c>
      <c r="P91" s="222">
        <v>0</v>
      </c>
      <c r="Q91" s="222">
        <f>ROUND(E91*P91,5)</f>
        <v>0</v>
      </c>
      <c r="R91" s="222"/>
      <c r="S91" s="222"/>
      <c r="T91" s="223">
        <v>0.76200000000000001</v>
      </c>
      <c r="U91" s="222">
        <f>ROUND(E91*T91,2)</f>
        <v>1.52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112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>
        <v>62</v>
      </c>
      <c r="B92" s="219" t="s">
        <v>256</v>
      </c>
      <c r="C92" s="264" t="s">
        <v>257</v>
      </c>
      <c r="D92" s="221" t="s">
        <v>132</v>
      </c>
      <c r="E92" s="228">
        <v>2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22">
        <v>5.0000000000000001E-4</v>
      </c>
      <c r="O92" s="222">
        <f>ROUND(E92*N92,5)</f>
        <v>1E-3</v>
      </c>
      <c r="P92" s="222">
        <v>0</v>
      </c>
      <c r="Q92" s="222">
        <f>ROUND(E92*P92,5)</f>
        <v>0</v>
      </c>
      <c r="R92" s="222"/>
      <c r="S92" s="222"/>
      <c r="T92" s="223">
        <v>1.2769999999999999</v>
      </c>
      <c r="U92" s="222">
        <f>ROUND(E92*T92,2)</f>
        <v>2.5499999999999998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112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>
        <v>63</v>
      </c>
      <c r="B93" s="219" t="s">
        <v>258</v>
      </c>
      <c r="C93" s="264" t="s">
        <v>259</v>
      </c>
      <c r="D93" s="221" t="s">
        <v>204</v>
      </c>
      <c r="E93" s="228">
        <v>1.7109300000000001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21</v>
      </c>
      <c r="M93" s="232">
        <f>G93*(1+L93/100)</f>
        <v>0</v>
      </c>
      <c r="N93" s="222">
        <v>0</v>
      </c>
      <c r="O93" s="222">
        <f>ROUND(E93*N93,5)</f>
        <v>0</v>
      </c>
      <c r="P93" s="222">
        <v>0</v>
      </c>
      <c r="Q93" s="222">
        <f>ROUND(E93*P93,5)</f>
        <v>0</v>
      </c>
      <c r="R93" s="222"/>
      <c r="S93" s="222"/>
      <c r="T93" s="223">
        <v>3.5630000000000002</v>
      </c>
      <c r="U93" s="222">
        <f>ROUND(E93*T93,2)</f>
        <v>6.1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112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">
      <c r="A94" s="214" t="s">
        <v>107</v>
      </c>
      <c r="B94" s="220" t="s">
        <v>62</v>
      </c>
      <c r="C94" s="266" t="s">
        <v>63</v>
      </c>
      <c r="D94" s="225"/>
      <c r="E94" s="230"/>
      <c r="F94" s="233"/>
      <c r="G94" s="233">
        <f>SUMIF(AE95:AE109,"&lt;&gt;NOR",G95:G109)</f>
        <v>0</v>
      </c>
      <c r="H94" s="233"/>
      <c r="I94" s="233">
        <f>SUM(I95:I109)</f>
        <v>0</v>
      </c>
      <c r="J94" s="233"/>
      <c r="K94" s="233">
        <f>SUM(K95:K109)</f>
        <v>0</v>
      </c>
      <c r="L94" s="233"/>
      <c r="M94" s="233">
        <f>SUM(M95:M109)</f>
        <v>0</v>
      </c>
      <c r="N94" s="226"/>
      <c r="O94" s="226">
        <f>SUM(O95:O109)</f>
        <v>3.8859999999999992E-2</v>
      </c>
      <c r="P94" s="226"/>
      <c r="Q94" s="226">
        <f>SUM(Q95:Q109)</f>
        <v>0</v>
      </c>
      <c r="R94" s="226"/>
      <c r="S94" s="226"/>
      <c r="T94" s="227"/>
      <c r="U94" s="226">
        <f>SUM(U95:U109)</f>
        <v>9.9499999999999993</v>
      </c>
      <c r="AE94" t="s">
        <v>108</v>
      </c>
    </row>
    <row r="95" spans="1:60" outlineLevel="1" x14ac:dyDescent="0.2">
      <c r="A95" s="213">
        <v>64</v>
      </c>
      <c r="B95" s="219" t="s">
        <v>260</v>
      </c>
      <c r="C95" s="264" t="s">
        <v>261</v>
      </c>
      <c r="D95" s="221" t="s">
        <v>132</v>
      </c>
      <c r="E95" s="228">
        <v>1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22">
        <v>0</v>
      </c>
      <c r="O95" s="222">
        <f>ROUND(E95*N95,5)</f>
        <v>0</v>
      </c>
      <c r="P95" s="222">
        <v>0</v>
      </c>
      <c r="Q95" s="222">
        <f>ROUND(E95*P95,5)</f>
        <v>0</v>
      </c>
      <c r="R95" s="222"/>
      <c r="S95" s="222"/>
      <c r="T95" s="223">
        <v>0</v>
      </c>
      <c r="U95" s="222">
        <f>ROUND(E95*T95,2)</f>
        <v>0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159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>
        <v>65</v>
      </c>
      <c r="B96" s="219" t="s">
        <v>262</v>
      </c>
      <c r="C96" s="264" t="s">
        <v>263</v>
      </c>
      <c r="D96" s="221" t="s">
        <v>132</v>
      </c>
      <c r="E96" s="228">
        <v>1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22">
        <v>0</v>
      </c>
      <c r="O96" s="222">
        <f>ROUND(E96*N96,5)</f>
        <v>0</v>
      </c>
      <c r="P96" s="222">
        <v>0</v>
      </c>
      <c r="Q96" s="222">
        <f>ROUND(E96*P96,5)</f>
        <v>0</v>
      </c>
      <c r="R96" s="222"/>
      <c r="S96" s="222"/>
      <c r="T96" s="223">
        <v>0</v>
      </c>
      <c r="U96" s="222">
        <f>ROUND(E96*T96,2)</f>
        <v>0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159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>
        <v>66</v>
      </c>
      <c r="B97" s="219" t="s">
        <v>264</v>
      </c>
      <c r="C97" s="264" t="s">
        <v>265</v>
      </c>
      <c r="D97" s="221" t="s">
        <v>132</v>
      </c>
      <c r="E97" s="228">
        <v>2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22">
        <v>0</v>
      </c>
      <c r="O97" s="222">
        <f>ROUND(E97*N97,5)</f>
        <v>0</v>
      </c>
      <c r="P97" s="222">
        <v>0</v>
      </c>
      <c r="Q97" s="222">
        <f>ROUND(E97*P97,5)</f>
        <v>0</v>
      </c>
      <c r="R97" s="222"/>
      <c r="S97" s="222"/>
      <c r="T97" s="223">
        <v>0.16500000000000001</v>
      </c>
      <c r="U97" s="222">
        <f>ROUND(E97*T97,2)</f>
        <v>0.33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112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>
        <v>67</v>
      </c>
      <c r="B98" s="219" t="s">
        <v>266</v>
      </c>
      <c r="C98" s="264" t="s">
        <v>267</v>
      </c>
      <c r="D98" s="221" t="s">
        <v>132</v>
      </c>
      <c r="E98" s="228">
        <v>4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22">
        <v>0</v>
      </c>
      <c r="O98" s="222">
        <f>ROUND(E98*N98,5)</f>
        <v>0</v>
      </c>
      <c r="P98" s="222">
        <v>0</v>
      </c>
      <c r="Q98" s="222">
        <f>ROUND(E98*P98,5)</f>
        <v>0</v>
      </c>
      <c r="R98" s="222"/>
      <c r="S98" s="222"/>
      <c r="T98" s="223">
        <v>0.16500000000000001</v>
      </c>
      <c r="U98" s="222">
        <f>ROUND(E98*T98,2)</f>
        <v>0.66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112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>
        <v>68</v>
      </c>
      <c r="B99" s="219" t="s">
        <v>268</v>
      </c>
      <c r="C99" s="264" t="s">
        <v>269</v>
      </c>
      <c r="D99" s="221" t="s">
        <v>132</v>
      </c>
      <c r="E99" s="228">
        <v>1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22">
        <v>0</v>
      </c>
      <c r="O99" s="222">
        <f>ROUND(E99*N99,5)</f>
        <v>0</v>
      </c>
      <c r="P99" s="222">
        <v>0</v>
      </c>
      <c r="Q99" s="222">
        <f>ROUND(E99*P99,5)</f>
        <v>0</v>
      </c>
      <c r="R99" s="222"/>
      <c r="S99" s="222"/>
      <c r="T99" s="223">
        <v>0.53600000000000003</v>
      </c>
      <c r="U99" s="222">
        <f>ROUND(E99*T99,2)</f>
        <v>0.54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112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>
        <v>69</v>
      </c>
      <c r="B100" s="219" t="s">
        <v>270</v>
      </c>
      <c r="C100" s="264" t="s">
        <v>271</v>
      </c>
      <c r="D100" s="221" t="s">
        <v>132</v>
      </c>
      <c r="E100" s="228">
        <v>1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22">
        <v>0</v>
      </c>
      <c r="O100" s="222">
        <f>ROUND(E100*N100,5)</f>
        <v>0</v>
      </c>
      <c r="P100" s="222">
        <v>0</v>
      </c>
      <c r="Q100" s="222">
        <f>ROUND(E100*P100,5)</f>
        <v>0</v>
      </c>
      <c r="R100" s="222"/>
      <c r="S100" s="222"/>
      <c r="T100" s="223">
        <v>0.433</v>
      </c>
      <c r="U100" s="222">
        <f>ROUND(E100*T100,2)</f>
        <v>0.43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112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>
        <v>70</v>
      </c>
      <c r="B101" s="219" t="s">
        <v>272</v>
      </c>
      <c r="C101" s="264" t="s">
        <v>273</v>
      </c>
      <c r="D101" s="221" t="s">
        <v>274</v>
      </c>
      <c r="E101" s="228">
        <v>1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21</v>
      </c>
      <c r="M101" s="232">
        <f>G101*(1+L101/100)</f>
        <v>0</v>
      </c>
      <c r="N101" s="222">
        <v>3.4199999999999999E-3</v>
      </c>
      <c r="O101" s="222">
        <f>ROUND(E101*N101,5)</f>
        <v>3.4199999999999999E-3</v>
      </c>
      <c r="P101" s="222">
        <v>0</v>
      </c>
      <c r="Q101" s="222">
        <f>ROUND(E101*P101,5)</f>
        <v>0</v>
      </c>
      <c r="R101" s="222"/>
      <c r="S101" s="222"/>
      <c r="T101" s="223">
        <v>0.59299999999999997</v>
      </c>
      <c r="U101" s="222">
        <f>ROUND(E101*T101,2)</f>
        <v>0.59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112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2.5" outlineLevel="1" x14ac:dyDescent="0.2">
      <c r="A102" s="213">
        <v>71</v>
      </c>
      <c r="B102" s="219" t="s">
        <v>275</v>
      </c>
      <c r="C102" s="264" t="s">
        <v>276</v>
      </c>
      <c r="D102" s="221" t="s">
        <v>274</v>
      </c>
      <c r="E102" s="228">
        <v>1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22">
        <v>3.7499999999999999E-3</v>
      </c>
      <c r="O102" s="222">
        <f>ROUND(E102*N102,5)</f>
        <v>3.7499999999999999E-3</v>
      </c>
      <c r="P102" s="222">
        <v>0</v>
      </c>
      <c r="Q102" s="222">
        <f>ROUND(E102*P102,5)</f>
        <v>0</v>
      </c>
      <c r="R102" s="222"/>
      <c r="S102" s="222"/>
      <c r="T102" s="223">
        <v>0.97799999999999998</v>
      </c>
      <c r="U102" s="222">
        <f>ROUND(E102*T102,2)</f>
        <v>0.98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112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>
        <v>72</v>
      </c>
      <c r="B103" s="219" t="s">
        <v>277</v>
      </c>
      <c r="C103" s="264" t="s">
        <v>142</v>
      </c>
      <c r="D103" s="221" t="s">
        <v>132</v>
      </c>
      <c r="E103" s="228">
        <v>2</v>
      </c>
      <c r="F103" s="231"/>
      <c r="G103" s="232">
        <f>ROUND(E103*F103,2)</f>
        <v>0</v>
      </c>
      <c r="H103" s="231"/>
      <c r="I103" s="232">
        <f>ROUND(E103*H103,2)</f>
        <v>0</v>
      </c>
      <c r="J103" s="231"/>
      <c r="K103" s="232">
        <f>ROUND(E103*J103,2)</f>
        <v>0</v>
      </c>
      <c r="L103" s="232">
        <v>21</v>
      </c>
      <c r="M103" s="232">
        <f>G103*(1+L103/100)</f>
        <v>0</v>
      </c>
      <c r="N103" s="222">
        <v>3.1E-4</v>
      </c>
      <c r="O103" s="222">
        <f>ROUND(E103*N103,5)</f>
        <v>6.2E-4</v>
      </c>
      <c r="P103" s="222">
        <v>0</v>
      </c>
      <c r="Q103" s="222">
        <f>ROUND(E103*P103,5)</f>
        <v>0</v>
      </c>
      <c r="R103" s="222"/>
      <c r="S103" s="222"/>
      <c r="T103" s="223">
        <v>0.20699999999999999</v>
      </c>
      <c r="U103" s="222">
        <f>ROUND(E103*T103,2)</f>
        <v>0.41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112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>
        <v>73</v>
      </c>
      <c r="B104" s="219" t="s">
        <v>278</v>
      </c>
      <c r="C104" s="264" t="s">
        <v>144</v>
      </c>
      <c r="D104" s="221" t="s">
        <v>132</v>
      </c>
      <c r="E104" s="228">
        <v>2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22">
        <v>4.8000000000000001E-4</v>
      </c>
      <c r="O104" s="222">
        <f>ROUND(E104*N104,5)</f>
        <v>9.6000000000000002E-4</v>
      </c>
      <c r="P104" s="222">
        <v>0</v>
      </c>
      <c r="Q104" s="222">
        <f>ROUND(E104*P104,5)</f>
        <v>0</v>
      </c>
      <c r="R104" s="222"/>
      <c r="S104" s="222"/>
      <c r="T104" s="223">
        <v>0.22700000000000001</v>
      </c>
      <c r="U104" s="222">
        <f>ROUND(E104*T104,2)</f>
        <v>0.45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112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3">
        <v>74</v>
      </c>
      <c r="B105" s="219" t="s">
        <v>279</v>
      </c>
      <c r="C105" s="264" t="s">
        <v>280</v>
      </c>
      <c r="D105" s="221" t="s">
        <v>132</v>
      </c>
      <c r="E105" s="228">
        <v>2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22">
        <v>1.0399999999999999E-3</v>
      </c>
      <c r="O105" s="222">
        <f>ROUND(E105*N105,5)</f>
        <v>2.0799999999999998E-3</v>
      </c>
      <c r="P105" s="222">
        <v>0</v>
      </c>
      <c r="Q105" s="222">
        <f>ROUND(E105*P105,5)</f>
        <v>0</v>
      </c>
      <c r="R105" s="222"/>
      <c r="S105" s="222"/>
      <c r="T105" s="223">
        <v>0.35099999999999998</v>
      </c>
      <c r="U105" s="222">
        <f>ROUND(E105*T105,2)</f>
        <v>0.7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112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>
        <v>75</v>
      </c>
      <c r="B106" s="219" t="s">
        <v>281</v>
      </c>
      <c r="C106" s="264" t="s">
        <v>282</v>
      </c>
      <c r="D106" s="221" t="s">
        <v>132</v>
      </c>
      <c r="E106" s="228">
        <v>6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21</v>
      </c>
      <c r="M106" s="232">
        <f>G106*(1+L106/100)</f>
        <v>0</v>
      </c>
      <c r="N106" s="222">
        <v>3.1099999999999999E-3</v>
      </c>
      <c r="O106" s="222">
        <f>ROUND(E106*N106,5)</f>
        <v>1.866E-2</v>
      </c>
      <c r="P106" s="222">
        <v>0</v>
      </c>
      <c r="Q106" s="222">
        <f>ROUND(E106*P106,5)</f>
        <v>0</v>
      </c>
      <c r="R106" s="222"/>
      <c r="S106" s="222"/>
      <c r="T106" s="223">
        <v>0.53800000000000003</v>
      </c>
      <c r="U106" s="222">
        <f>ROUND(E106*T106,2)</f>
        <v>3.23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112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>
        <v>76</v>
      </c>
      <c r="B107" s="219" t="s">
        <v>283</v>
      </c>
      <c r="C107" s="264" t="s">
        <v>284</v>
      </c>
      <c r="D107" s="221" t="s">
        <v>132</v>
      </c>
      <c r="E107" s="228">
        <v>2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21</v>
      </c>
      <c r="M107" s="232">
        <f>G107*(1+L107/100)</f>
        <v>0</v>
      </c>
      <c r="N107" s="222">
        <v>4.4299999999999999E-3</v>
      </c>
      <c r="O107" s="222">
        <f>ROUND(E107*N107,5)</f>
        <v>8.8599999999999998E-3</v>
      </c>
      <c r="P107" s="222">
        <v>0</v>
      </c>
      <c r="Q107" s="222">
        <f>ROUND(E107*P107,5)</f>
        <v>0</v>
      </c>
      <c r="R107" s="222"/>
      <c r="S107" s="222"/>
      <c r="T107" s="223">
        <v>0.64100000000000001</v>
      </c>
      <c r="U107" s="222">
        <f>ROUND(E107*T107,2)</f>
        <v>1.28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112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>
        <v>77</v>
      </c>
      <c r="B108" s="219" t="s">
        <v>285</v>
      </c>
      <c r="C108" s="264" t="s">
        <v>286</v>
      </c>
      <c r="D108" s="221" t="s">
        <v>132</v>
      </c>
      <c r="E108" s="228">
        <v>1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22">
        <v>5.1000000000000004E-4</v>
      </c>
      <c r="O108" s="222">
        <f>ROUND(E108*N108,5)</f>
        <v>5.1000000000000004E-4</v>
      </c>
      <c r="P108" s="222">
        <v>0</v>
      </c>
      <c r="Q108" s="222">
        <f>ROUND(E108*P108,5)</f>
        <v>0</v>
      </c>
      <c r="R108" s="222"/>
      <c r="S108" s="222"/>
      <c r="T108" s="223">
        <v>0.251</v>
      </c>
      <c r="U108" s="222">
        <f>ROUND(E108*T108,2)</f>
        <v>0.25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112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3">
        <v>78</v>
      </c>
      <c r="B109" s="219" t="s">
        <v>287</v>
      </c>
      <c r="C109" s="264" t="s">
        <v>288</v>
      </c>
      <c r="D109" s="221" t="s">
        <v>204</v>
      </c>
      <c r="E109" s="228">
        <v>3.8859999999999999E-2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21</v>
      </c>
      <c r="M109" s="232">
        <f>G109*(1+L109/100)</f>
        <v>0</v>
      </c>
      <c r="N109" s="222">
        <v>0</v>
      </c>
      <c r="O109" s="222">
        <f>ROUND(E109*N109,5)</f>
        <v>0</v>
      </c>
      <c r="P109" s="222">
        <v>0</v>
      </c>
      <c r="Q109" s="222">
        <f>ROUND(E109*P109,5)</f>
        <v>0</v>
      </c>
      <c r="R109" s="222"/>
      <c r="S109" s="222"/>
      <c r="T109" s="223">
        <v>2.5750000000000002</v>
      </c>
      <c r="U109" s="222">
        <f>ROUND(E109*T109,2)</f>
        <v>0.1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112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2">
      <c r="A110" s="214" t="s">
        <v>107</v>
      </c>
      <c r="B110" s="220" t="s">
        <v>64</v>
      </c>
      <c r="C110" s="266" t="s">
        <v>65</v>
      </c>
      <c r="D110" s="225"/>
      <c r="E110" s="230"/>
      <c r="F110" s="233"/>
      <c r="G110" s="233">
        <f>SUMIF(AE111:AE116,"&lt;&gt;NOR",G111:G116)</f>
        <v>0</v>
      </c>
      <c r="H110" s="233"/>
      <c r="I110" s="233">
        <f>SUM(I111:I116)</f>
        <v>0</v>
      </c>
      <c r="J110" s="233"/>
      <c r="K110" s="233">
        <f>SUM(K111:K116)</f>
        <v>0</v>
      </c>
      <c r="L110" s="233"/>
      <c r="M110" s="233">
        <f>SUM(M111:M116)</f>
        <v>0</v>
      </c>
      <c r="N110" s="226"/>
      <c r="O110" s="226">
        <f>SUM(O111:O116)</f>
        <v>0.76085999999999987</v>
      </c>
      <c r="P110" s="226"/>
      <c r="Q110" s="226">
        <f>SUM(Q111:Q116)</f>
        <v>0</v>
      </c>
      <c r="R110" s="226"/>
      <c r="S110" s="226"/>
      <c r="T110" s="227"/>
      <c r="U110" s="226">
        <f>SUM(U111:U116)</f>
        <v>15.95</v>
      </c>
      <c r="AE110" t="s">
        <v>108</v>
      </c>
    </row>
    <row r="111" spans="1:60" outlineLevel="1" x14ac:dyDescent="0.2">
      <c r="A111" s="213">
        <v>79</v>
      </c>
      <c r="B111" s="219" t="s">
        <v>289</v>
      </c>
      <c r="C111" s="264" t="s">
        <v>290</v>
      </c>
      <c r="D111" s="221" t="s">
        <v>291</v>
      </c>
      <c r="E111" s="228">
        <v>37.604999999999997</v>
      </c>
      <c r="F111" s="231"/>
      <c r="G111" s="232">
        <f>ROUND(E111*F111,2)</f>
        <v>0</v>
      </c>
      <c r="H111" s="231"/>
      <c r="I111" s="232">
        <f>ROUND(E111*H111,2)</f>
        <v>0</v>
      </c>
      <c r="J111" s="231"/>
      <c r="K111" s="232">
        <f>ROUND(E111*J111,2)</f>
        <v>0</v>
      </c>
      <c r="L111" s="232">
        <v>21</v>
      </c>
      <c r="M111" s="232">
        <f>G111*(1+L111/100)</f>
        <v>0</v>
      </c>
      <c r="N111" s="222">
        <v>1.6320000000000001E-2</v>
      </c>
      <c r="O111" s="222">
        <f>ROUND(E111*N111,5)</f>
        <v>0.61370999999999998</v>
      </c>
      <c r="P111" s="222">
        <v>0</v>
      </c>
      <c r="Q111" s="222">
        <f>ROUND(E111*P111,5)</f>
        <v>0</v>
      </c>
      <c r="R111" s="222"/>
      <c r="S111" s="222"/>
      <c r="T111" s="223">
        <v>0.36199999999999999</v>
      </c>
      <c r="U111" s="222">
        <f>ROUND(E111*T111,2)</f>
        <v>13.61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112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/>
      <c r="B112" s="219"/>
      <c r="C112" s="265" t="s">
        <v>292</v>
      </c>
      <c r="D112" s="224"/>
      <c r="E112" s="229">
        <v>37.604999999999997</v>
      </c>
      <c r="F112" s="232"/>
      <c r="G112" s="232"/>
      <c r="H112" s="232"/>
      <c r="I112" s="232"/>
      <c r="J112" s="232"/>
      <c r="K112" s="232"/>
      <c r="L112" s="232"/>
      <c r="M112" s="232"/>
      <c r="N112" s="222"/>
      <c r="O112" s="222"/>
      <c r="P112" s="222"/>
      <c r="Q112" s="222"/>
      <c r="R112" s="222"/>
      <c r="S112" s="222"/>
      <c r="T112" s="223"/>
      <c r="U112" s="22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114</v>
      </c>
      <c r="AF112" s="212">
        <v>0</v>
      </c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22.5" outlineLevel="1" x14ac:dyDescent="0.2">
      <c r="A113" s="213">
        <v>80</v>
      </c>
      <c r="B113" s="219" t="s">
        <v>293</v>
      </c>
      <c r="C113" s="264" t="s">
        <v>294</v>
      </c>
      <c r="D113" s="221" t="s">
        <v>295</v>
      </c>
      <c r="E113" s="228">
        <v>1</v>
      </c>
      <c r="F113" s="231"/>
      <c r="G113" s="232">
        <f>ROUND(E113*F113,2)</f>
        <v>0</v>
      </c>
      <c r="H113" s="231"/>
      <c r="I113" s="232">
        <f>ROUND(E113*H113,2)</f>
        <v>0</v>
      </c>
      <c r="J113" s="231"/>
      <c r="K113" s="232">
        <f>ROUND(E113*J113,2)</f>
        <v>0</v>
      </c>
      <c r="L113" s="232">
        <v>21</v>
      </c>
      <c r="M113" s="232">
        <f>G113*(1+L113/100)</f>
        <v>0</v>
      </c>
      <c r="N113" s="222">
        <v>4.1849999999999998E-2</v>
      </c>
      <c r="O113" s="222">
        <f>ROUND(E113*N113,5)</f>
        <v>4.1849999999999998E-2</v>
      </c>
      <c r="P113" s="222">
        <v>0</v>
      </c>
      <c r="Q113" s="222">
        <f>ROUND(E113*P113,5)</f>
        <v>0</v>
      </c>
      <c r="R113" s="222"/>
      <c r="S113" s="222"/>
      <c r="T113" s="223">
        <v>0</v>
      </c>
      <c r="U113" s="222">
        <f>ROUND(E113*T113,2)</f>
        <v>0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296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13">
        <v>81</v>
      </c>
      <c r="B114" s="219" t="s">
        <v>297</v>
      </c>
      <c r="C114" s="264" t="s">
        <v>298</v>
      </c>
      <c r="D114" s="221" t="s">
        <v>295</v>
      </c>
      <c r="E114" s="228">
        <v>1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21</v>
      </c>
      <c r="M114" s="232">
        <f>G114*(1+L114/100)</f>
        <v>0</v>
      </c>
      <c r="N114" s="222">
        <v>4.8599999999999997E-2</v>
      </c>
      <c r="O114" s="222">
        <f>ROUND(E114*N114,5)</f>
        <v>4.8599999999999997E-2</v>
      </c>
      <c r="P114" s="222">
        <v>0</v>
      </c>
      <c r="Q114" s="222">
        <f>ROUND(E114*P114,5)</f>
        <v>0</v>
      </c>
      <c r="R114" s="222"/>
      <c r="S114" s="222"/>
      <c r="T114" s="223">
        <v>0</v>
      </c>
      <c r="U114" s="222">
        <f>ROUND(E114*T114,2)</f>
        <v>0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296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22.5" outlineLevel="1" x14ac:dyDescent="0.2">
      <c r="A115" s="213">
        <v>82</v>
      </c>
      <c r="B115" s="219" t="s">
        <v>299</v>
      </c>
      <c r="C115" s="264" t="s">
        <v>300</v>
      </c>
      <c r="D115" s="221" t="s">
        <v>295</v>
      </c>
      <c r="E115" s="228">
        <v>1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22">
        <v>5.67E-2</v>
      </c>
      <c r="O115" s="222">
        <f>ROUND(E115*N115,5)</f>
        <v>5.67E-2</v>
      </c>
      <c r="P115" s="222">
        <v>0</v>
      </c>
      <c r="Q115" s="222">
        <f>ROUND(E115*P115,5)</f>
        <v>0</v>
      </c>
      <c r="R115" s="222"/>
      <c r="S115" s="222"/>
      <c r="T115" s="223">
        <v>0</v>
      </c>
      <c r="U115" s="222">
        <f>ROUND(E115*T115,2)</f>
        <v>0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296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3">
        <v>83</v>
      </c>
      <c r="B116" s="219" t="s">
        <v>301</v>
      </c>
      <c r="C116" s="264" t="s">
        <v>302</v>
      </c>
      <c r="D116" s="221" t="s">
        <v>204</v>
      </c>
      <c r="E116" s="228">
        <v>0.76085999999999998</v>
      </c>
      <c r="F116" s="231"/>
      <c r="G116" s="232">
        <f>ROUND(E116*F116,2)</f>
        <v>0</v>
      </c>
      <c r="H116" s="231"/>
      <c r="I116" s="232">
        <f>ROUND(E116*H116,2)</f>
        <v>0</v>
      </c>
      <c r="J116" s="231"/>
      <c r="K116" s="232">
        <f>ROUND(E116*J116,2)</f>
        <v>0</v>
      </c>
      <c r="L116" s="232">
        <v>21</v>
      </c>
      <c r="M116" s="232">
        <f>G116*(1+L116/100)</f>
        <v>0</v>
      </c>
      <c r="N116" s="222">
        <v>0</v>
      </c>
      <c r="O116" s="222">
        <f>ROUND(E116*N116,5)</f>
        <v>0</v>
      </c>
      <c r="P116" s="222">
        <v>0</v>
      </c>
      <c r="Q116" s="222">
        <f>ROUND(E116*P116,5)</f>
        <v>0</v>
      </c>
      <c r="R116" s="222"/>
      <c r="S116" s="222"/>
      <c r="T116" s="223">
        <v>3.0750000000000002</v>
      </c>
      <c r="U116" s="222">
        <f>ROUND(E116*T116,2)</f>
        <v>2.34</v>
      </c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112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x14ac:dyDescent="0.2">
      <c r="A117" s="214" t="s">
        <v>107</v>
      </c>
      <c r="B117" s="220" t="s">
        <v>66</v>
      </c>
      <c r="C117" s="266" t="s">
        <v>67</v>
      </c>
      <c r="D117" s="225"/>
      <c r="E117" s="230"/>
      <c r="F117" s="233"/>
      <c r="G117" s="233">
        <f>SUMIF(AE118:AE124,"&lt;&gt;NOR",G118:G124)</f>
        <v>0</v>
      </c>
      <c r="H117" s="233"/>
      <c r="I117" s="233">
        <f>SUM(I118:I124)</f>
        <v>0</v>
      </c>
      <c r="J117" s="233"/>
      <c r="K117" s="233">
        <f>SUM(K118:K124)</f>
        <v>0</v>
      </c>
      <c r="L117" s="233"/>
      <c r="M117" s="233">
        <f>SUM(M118:M124)</f>
        <v>0</v>
      </c>
      <c r="N117" s="226"/>
      <c r="O117" s="226">
        <f>SUM(O118:O124)</f>
        <v>2.1139999999999999E-2</v>
      </c>
      <c r="P117" s="226"/>
      <c r="Q117" s="226">
        <f>SUM(Q118:Q124)</f>
        <v>0</v>
      </c>
      <c r="R117" s="226"/>
      <c r="S117" s="226"/>
      <c r="T117" s="227"/>
      <c r="U117" s="226">
        <f>SUM(U118:U124)</f>
        <v>19.770000000000003</v>
      </c>
      <c r="AE117" t="s">
        <v>108</v>
      </c>
    </row>
    <row r="118" spans="1:60" ht="22.5" outlineLevel="1" x14ac:dyDescent="0.2">
      <c r="A118" s="213">
        <v>84</v>
      </c>
      <c r="B118" s="219" t="s">
        <v>303</v>
      </c>
      <c r="C118" s="264" t="s">
        <v>304</v>
      </c>
      <c r="D118" s="221" t="s">
        <v>291</v>
      </c>
      <c r="E118" s="228">
        <v>11.904</v>
      </c>
      <c r="F118" s="231"/>
      <c r="G118" s="232">
        <f>ROUND(E118*F118,2)</f>
        <v>0</v>
      </c>
      <c r="H118" s="231"/>
      <c r="I118" s="232">
        <f>ROUND(E118*H118,2)</f>
        <v>0</v>
      </c>
      <c r="J118" s="231"/>
      <c r="K118" s="232">
        <f>ROUND(E118*J118,2)</f>
        <v>0</v>
      </c>
      <c r="L118" s="232">
        <v>21</v>
      </c>
      <c r="M118" s="232">
        <f>G118*(1+L118/100)</f>
        <v>0</v>
      </c>
      <c r="N118" s="222">
        <v>1.0000000000000001E-5</v>
      </c>
      <c r="O118" s="222">
        <f>ROUND(E118*N118,5)</f>
        <v>1.2E-4</v>
      </c>
      <c r="P118" s="222">
        <v>0</v>
      </c>
      <c r="Q118" s="222">
        <f>ROUND(E118*P118,5)</f>
        <v>0</v>
      </c>
      <c r="R118" s="222"/>
      <c r="S118" s="222"/>
      <c r="T118" s="223">
        <v>7.1999999999999995E-2</v>
      </c>
      <c r="U118" s="222">
        <f>ROUND(E118*T118,2)</f>
        <v>0.86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112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/>
      <c r="B119" s="219"/>
      <c r="C119" s="265" t="s">
        <v>305</v>
      </c>
      <c r="D119" s="224"/>
      <c r="E119" s="229">
        <v>11.904</v>
      </c>
      <c r="F119" s="232"/>
      <c r="G119" s="232"/>
      <c r="H119" s="232"/>
      <c r="I119" s="232"/>
      <c r="J119" s="232"/>
      <c r="K119" s="232"/>
      <c r="L119" s="232"/>
      <c r="M119" s="232"/>
      <c r="N119" s="222"/>
      <c r="O119" s="222"/>
      <c r="P119" s="222"/>
      <c r="Q119" s="222"/>
      <c r="R119" s="222"/>
      <c r="S119" s="222"/>
      <c r="T119" s="223"/>
      <c r="U119" s="22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114</v>
      </c>
      <c r="AF119" s="212">
        <v>0</v>
      </c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>
        <v>85</v>
      </c>
      <c r="B120" s="219" t="s">
        <v>306</v>
      </c>
      <c r="C120" s="264" t="s">
        <v>307</v>
      </c>
      <c r="D120" s="221" t="s">
        <v>291</v>
      </c>
      <c r="E120" s="228">
        <v>19.904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22">
        <v>3.8000000000000002E-4</v>
      </c>
      <c r="O120" s="222">
        <f>ROUND(E120*N120,5)</f>
        <v>7.5599999999999999E-3</v>
      </c>
      <c r="P120" s="222">
        <v>0</v>
      </c>
      <c r="Q120" s="222">
        <f>ROUND(E120*P120,5)</f>
        <v>0</v>
      </c>
      <c r="R120" s="222"/>
      <c r="S120" s="222"/>
      <c r="T120" s="223">
        <v>0.15</v>
      </c>
      <c r="U120" s="222">
        <f>ROUND(E120*T120,2)</f>
        <v>2.99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112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>
        <v>86</v>
      </c>
      <c r="B121" s="219" t="s">
        <v>308</v>
      </c>
      <c r="C121" s="264" t="s">
        <v>309</v>
      </c>
      <c r="D121" s="221" t="s">
        <v>111</v>
      </c>
      <c r="E121" s="228">
        <v>74</v>
      </c>
      <c r="F121" s="231"/>
      <c r="G121" s="232">
        <f>ROUND(E121*F121,2)</f>
        <v>0</v>
      </c>
      <c r="H121" s="231"/>
      <c r="I121" s="232">
        <f>ROUND(E121*H121,2)</f>
        <v>0</v>
      </c>
      <c r="J121" s="231"/>
      <c r="K121" s="232">
        <f>ROUND(E121*J121,2)</f>
        <v>0</v>
      </c>
      <c r="L121" s="232">
        <v>21</v>
      </c>
      <c r="M121" s="232">
        <f>G121*(1+L121/100)</f>
        <v>0</v>
      </c>
      <c r="N121" s="222">
        <v>6.9999999999999994E-5</v>
      </c>
      <c r="O121" s="222">
        <f>ROUND(E121*N121,5)</f>
        <v>5.1799999999999997E-3</v>
      </c>
      <c r="P121" s="222">
        <v>0</v>
      </c>
      <c r="Q121" s="222">
        <f>ROUND(E121*P121,5)</f>
        <v>0</v>
      </c>
      <c r="R121" s="222"/>
      <c r="S121" s="222"/>
      <c r="T121" s="223">
        <v>8.6999999999999994E-2</v>
      </c>
      <c r="U121" s="222">
        <f>ROUND(E121*T121,2)</f>
        <v>6.44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112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/>
      <c r="B122" s="219"/>
      <c r="C122" s="265" t="s">
        <v>310</v>
      </c>
      <c r="D122" s="224"/>
      <c r="E122" s="229">
        <v>74</v>
      </c>
      <c r="F122" s="232"/>
      <c r="G122" s="232"/>
      <c r="H122" s="232"/>
      <c r="I122" s="232"/>
      <c r="J122" s="232"/>
      <c r="K122" s="232"/>
      <c r="L122" s="232"/>
      <c r="M122" s="232"/>
      <c r="N122" s="222"/>
      <c r="O122" s="222"/>
      <c r="P122" s="222"/>
      <c r="Q122" s="222"/>
      <c r="R122" s="222"/>
      <c r="S122" s="222"/>
      <c r="T122" s="223"/>
      <c r="U122" s="22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114</v>
      </c>
      <c r="AF122" s="212">
        <v>0</v>
      </c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>
        <v>87</v>
      </c>
      <c r="B123" s="219" t="s">
        <v>311</v>
      </c>
      <c r="C123" s="264" t="s">
        <v>312</v>
      </c>
      <c r="D123" s="221" t="s">
        <v>111</v>
      </c>
      <c r="E123" s="228">
        <v>92</v>
      </c>
      <c r="F123" s="231"/>
      <c r="G123" s="232">
        <f>ROUND(E123*F123,2)</f>
        <v>0</v>
      </c>
      <c r="H123" s="231"/>
      <c r="I123" s="232">
        <f>ROUND(E123*H123,2)</f>
        <v>0</v>
      </c>
      <c r="J123" s="231"/>
      <c r="K123" s="232">
        <f>ROUND(E123*J123,2)</f>
        <v>0</v>
      </c>
      <c r="L123" s="232">
        <v>21</v>
      </c>
      <c r="M123" s="232">
        <f>G123*(1+L123/100)</f>
        <v>0</v>
      </c>
      <c r="N123" s="222">
        <v>9.0000000000000006E-5</v>
      </c>
      <c r="O123" s="222">
        <f>ROUND(E123*N123,5)</f>
        <v>8.2799999999999992E-3</v>
      </c>
      <c r="P123" s="222">
        <v>0</v>
      </c>
      <c r="Q123" s="222">
        <f>ROUND(E123*P123,5)</f>
        <v>0</v>
      </c>
      <c r="R123" s="222"/>
      <c r="S123" s="222"/>
      <c r="T123" s="223">
        <v>0.10299999999999999</v>
      </c>
      <c r="U123" s="222">
        <f>ROUND(E123*T123,2)</f>
        <v>9.48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112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/>
      <c r="B124" s="219"/>
      <c r="C124" s="265" t="s">
        <v>313</v>
      </c>
      <c r="D124" s="224"/>
      <c r="E124" s="229">
        <v>92</v>
      </c>
      <c r="F124" s="232"/>
      <c r="G124" s="232"/>
      <c r="H124" s="232"/>
      <c r="I124" s="232"/>
      <c r="J124" s="232"/>
      <c r="K124" s="232"/>
      <c r="L124" s="232"/>
      <c r="M124" s="232"/>
      <c r="N124" s="222"/>
      <c r="O124" s="222"/>
      <c r="P124" s="222"/>
      <c r="Q124" s="222"/>
      <c r="R124" s="222"/>
      <c r="S124" s="222"/>
      <c r="T124" s="223"/>
      <c r="U124" s="22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114</v>
      </c>
      <c r="AF124" s="212">
        <v>0</v>
      </c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x14ac:dyDescent="0.2">
      <c r="A125" s="214" t="s">
        <v>107</v>
      </c>
      <c r="B125" s="220" t="s">
        <v>68</v>
      </c>
      <c r="C125" s="266" t="s">
        <v>26</v>
      </c>
      <c r="D125" s="225"/>
      <c r="E125" s="230"/>
      <c r="F125" s="233"/>
      <c r="G125" s="233">
        <f>SUMIF(AE126:AE129,"&lt;&gt;NOR",G126:G129)</f>
        <v>0</v>
      </c>
      <c r="H125" s="233"/>
      <c r="I125" s="233">
        <f>SUM(I126:I129)</f>
        <v>0</v>
      </c>
      <c r="J125" s="233"/>
      <c r="K125" s="233">
        <f>SUM(K126:K129)</f>
        <v>0</v>
      </c>
      <c r="L125" s="233"/>
      <c r="M125" s="233">
        <f>SUM(M126:M129)</f>
        <v>0</v>
      </c>
      <c r="N125" s="226"/>
      <c r="O125" s="226">
        <f>SUM(O126:O129)</f>
        <v>0</v>
      </c>
      <c r="P125" s="226"/>
      <c r="Q125" s="226">
        <f>SUM(Q126:Q129)</f>
        <v>0</v>
      </c>
      <c r="R125" s="226"/>
      <c r="S125" s="226"/>
      <c r="T125" s="227"/>
      <c r="U125" s="226">
        <f>SUM(U126:U129)</f>
        <v>0</v>
      </c>
      <c r="AE125" t="s">
        <v>108</v>
      </c>
    </row>
    <row r="126" spans="1:60" outlineLevel="1" x14ac:dyDescent="0.2">
      <c r="A126" s="213">
        <v>88</v>
      </c>
      <c r="B126" s="219" t="s">
        <v>314</v>
      </c>
      <c r="C126" s="264" t="s">
        <v>315</v>
      </c>
      <c r="D126" s="221" t="s">
        <v>316</v>
      </c>
      <c r="E126" s="228">
        <v>1</v>
      </c>
      <c r="F126" s="231"/>
      <c r="G126" s="232">
        <f>ROUND(E126*F126,2)</f>
        <v>0</v>
      </c>
      <c r="H126" s="231"/>
      <c r="I126" s="232">
        <f>ROUND(E126*H126,2)</f>
        <v>0</v>
      </c>
      <c r="J126" s="231"/>
      <c r="K126" s="232">
        <f>ROUND(E126*J126,2)</f>
        <v>0</v>
      </c>
      <c r="L126" s="232">
        <v>21</v>
      </c>
      <c r="M126" s="232">
        <f>G126*(1+L126/100)</f>
        <v>0</v>
      </c>
      <c r="N126" s="222">
        <v>0</v>
      </c>
      <c r="O126" s="222">
        <f>ROUND(E126*N126,5)</f>
        <v>0</v>
      </c>
      <c r="P126" s="222">
        <v>0</v>
      </c>
      <c r="Q126" s="222">
        <f>ROUND(E126*P126,5)</f>
        <v>0</v>
      </c>
      <c r="R126" s="222"/>
      <c r="S126" s="222"/>
      <c r="T126" s="223">
        <v>0</v>
      </c>
      <c r="U126" s="222">
        <f>ROUND(E126*T126,2)</f>
        <v>0</v>
      </c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112</v>
      </c>
      <c r="AF126" s="212"/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>
        <v>89</v>
      </c>
      <c r="B127" s="219" t="s">
        <v>317</v>
      </c>
      <c r="C127" s="264" t="s">
        <v>318</v>
      </c>
      <c r="D127" s="221" t="s">
        <v>319</v>
      </c>
      <c r="E127" s="228">
        <v>8</v>
      </c>
      <c r="F127" s="231"/>
      <c r="G127" s="232">
        <f>ROUND(E127*F127,2)</f>
        <v>0</v>
      </c>
      <c r="H127" s="231"/>
      <c r="I127" s="232">
        <f>ROUND(E127*H127,2)</f>
        <v>0</v>
      </c>
      <c r="J127" s="231"/>
      <c r="K127" s="232">
        <f>ROUND(E127*J127,2)</f>
        <v>0</v>
      </c>
      <c r="L127" s="232">
        <v>21</v>
      </c>
      <c r="M127" s="232">
        <f>G127*(1+L127/100)</f>
        <v>0</v>
      </c>
      <c r="N127" s="222">
        <v>0</v>
      </c>
      <c r="O127" s="222">
        <f>ROUND(E127*N127,5)</f>
        <v>0</v>
      </c>
      <c r="P127" s="222">
        <v>0</v>
      </c>
      <c r="Q127" s="222">
        <f>ROUND(E127*P127,5)</f>
        <v>0</v>
      </c>
      <c r="R127" s="222"/>
      <c r="S127" s="222"/>
      <c r="T127" s="223">
        <v>0</v>
      </c>
      <c r="U127" s="222">
        <f>ROUND(E127*T127,2)</f>
        <v>0</v>
      </c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112</v>
      </c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13">
        <v>90</v>
      </c>
      <c r="B128" s="219" t="s">
        <v>320</v>
      </c>
      <c r="C128" s="264" t="s">
        <v>321</v>
      </c>
      <c r="D128" s="221" t="s">
        <v>322</v>
      </c>
      <c r="E128" s="228">
        <v>1</v>
      </c>
      <c r="F128" s="231"/>
      <c r="G128" s="232">
        <f>ROUND(E128*F128,2)</f>
        <v>0</v>
      </c>
      <c r="H128" s="231"/>
      <c r="I128" s="232">
        <f>ROUND(E128*H128,2)</f>
        <v>0</v>
      </c>
      <c r="J128" s="231"/>
      <c r="K128" s="232">
        <f>ROUND(E128*J128,2)</f>
        <v>0</v>
      </c>
      <c r="L128" s="232">
        <v>21</v>
      </c>
      <c r="M128" s="232">
        <f>G128*(1+L128/100)</f>
        <v>0</v>
      </c>
      <c r="N128" s="222">
        <v>0</v>
      </c>
      <c r="O128" s="222">
        <f>ROUND(E128*N128,5)</f>
        <v>0</v>
      </c>
      <c r="P128" s="222">
        <v>0</v>
      </c>
      <c r="Q128" s="222">
        <f>ROUND(E128*P128,5)</f>
        <v>0</v>
      </c>
      <c r="R128" s="222"/>
      <c r="S128" s="222"/>
      <c r="T128" s="223">
        <v>0</v>
      </c>
      <c r="U128" s="222">
        <f>ROUND(E128*T128,2)</f>
        <v>0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112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>
        <v>91</v>
      </c>
      <c r="B129" s="219" t="s">
        <v>323</v>
      </c>
      <c r="C129" s="264" t="s">
        <v>324</v>
      </c>
      <c r="D129" s="221" t="s">
        <v>316</v>
      </c>
      <c r="E129" s="228">
        <v>1</v>
      </c>
      <c r="F129" s="231"/>
      <c r="G129" s="232">
        <f>ROUND(E129*F129,2)</f>
        <v>0</v>
      </c>
      <c r="H129" s="231"/>
      <c r="I129" s="232">
        <f>ROUND(E129*H129,2)</f>
        <v>0</v>
      </c>
      <c r="J129" s="231"/>
      <c r="K129" s="232">
        <f>ROUND(E129*J129,2)</f>
        <v>0</v>
      </c>
      <c r="L129" s="232">
        <v>21</v>
      </c>
      <c r="M129" s="232">
        <f>G129*(1+L129/100)</f>
        <v>0</v>
      </c>
      <c r="N129" s="222">
        <v>0</v>
      </c>
      <c r="O129" s="222">
        <f>ROUND(E129*N129,5)</f>
        <v>0</v>
      </c>
      <c r="P129" s="222">
        <v>0</v>
      </c>
      <c r="Q129" s="222">
        <f>ROUND(E129*P129,5)</f>
        <v>0</v>
      </c>
      <c r="R129" s="222"/>
      <c r="S129" s="222"/>
      <c r="T129" s="223">
        <v>0</v>
      </c>
      <c r="U129" s="222">
        <f>ROUND(E129*T129,2)</f>
        <v>0</v>
      </c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112</v>
      </c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2">
      <c r="A130" s="214" t="s">
        <v>107</v>
      </c>
      <c r="B130" s="220" t="s">
        <v>69</v>
      </c>
      <c r="C130" s="266" t="s">
        <v>70</v>
      </c>
      <c r="D130" s="225"/>
      <c r="E130" s="230"/>
      <c r="F130" s="233"/>
      <c r="G130" s="233">
        <f>SUMIF(AE131:AE152,"&lt;&gt;NOR",G131:G152)</f>
        <v>0</v>
      </c>
      <c r="H130" s="233"/>
      <c r="I130" s="233">
        <f>SUM(I131:I152)</f>
        <v>0</v>
      </c>
      <c r="J130" s="233"/>
      <c r="K130" s="233">
        <f>SUM(K131:K152)</f>
        <v>0</v>
      </c>
      <c r="L130" s="233"/>
      <c r="M130" s="233">
        <f>SUM(M131:M152)</f>
        <v>0</v>
      </c>
      <c r="N130" s="226"/>
      <c r="O130" s="226">
        <f>SUM(O131:O152)</f>
        <v>0.20327999999999999</v>
      </c>
      <c r="P130" s="226"/>
      <c r="Q130" s="226">
        <f>SUM(Q131:Q152)</f>
        <v>0</v>
      </c>
      <c r="R130" s="226"/>
      <c r="S130" s="226"/>
      <c r="T130" s="227"/>
      <c r="U130" s="226">
        <f>SUM(U131:U152)</f>
        <v>22.16</v>
      </c>
      <c r="AE130" t="s">
        <v>108</v>
      </c>
    </row>
    <row r="131" spans="1:60" outlineLevel="1" x14ac:dyDescent="0.2">
      <c r="A131" s="213">
        <v>92</v>
      </c>
      <c r="B131" s="219" t="s">
        <v>325</v>
      </c>
      <c r="C131" s="264" t="s">
        <v>326</v>
      </c>
      <c r="D131" s="221" t="s">
        <v>111</v>
      </c>
      <c r="E131" s="228">
        <v>6.18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22">
        <v>5.0000000000000002E-5</v>
      </c>
      <c r="O131" s="222">
        <f>ROUND(E131*N131,5)</f>
        <v>3.1E-4</v>
      </c>
      <c r="P131" s="222">
        <v>0</v>
      </c>
      <c r="Q131" s="222">
        <f>ROUND(E131*P131,5)</f>
        <v>0</v>
      </c>
      <c r="R131" s="222"/>
      <c r="S131" s="222"/>
      <c r="T131" s="223">
        <v>0</v>
      </c>
      <c r="U131" s="222">
        <f>ROUND(E131*T131,2)</f>
        <v>0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159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/>
      <c r="B132" s="219"/>
      <c r="C132" s="265" t="s">
        <v>327</v>
      </c>
      <c r="D132" s="224"/>
      <c r="E132" s="229">
        <v>6.18</v>
      </c>
      <c r="F132" s="232"/>
      <c r="G132" s="232"/>
      <c r="H132" s="232"/>
      <c r="I132" s="232"/>
      <c r="J132" s="232"/>
      <c r="K132" s="232"/>
      <c r="L132" s="232"/>
      <c r="M132" s="232"/>
      <c r="N132" s="222"/>
      <c r="O132" s="222"/>
      <c r="P132" s="222"/>
      <c r="Q132" s="222"/>
      <c r="R132" s="222"/>
      <c r="S132" s="222"/>
      <c r="T132" s="223"/>
      <c r="U132" s="22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114</v>
      </c>
      <c r="AF132" s="212">
        <v>0</v>
      </c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>
        <v>93</v>
      </c>
      <c r="B133" s="219" t="s">
        <v>328</v>
      </c>
      <c r="C133" s="264" t="s">
        <v>329</v>
      </c>
      <c r="D133" s="221" t="s">
        <v>111</v>
      </c>
      <c r="E133" s="228">
        <v>18.54</v>
      </c>
      <c r="F133" s="231"/>
      <c r="G133" s="232">
        <f>ROUND(E133*F133,2)</f>
        <v>0</v>
      </c>
      <c r="H133" s="231"/>
      <c r="I133" s="232">
        <f>ROUND(E133*H133,2)</f>
        <v>0</v>
      </c>
      <c r="J133" s="231"/>
      <c r="K133" s="232">
        <f>ROUND(E133*J133,2)</f>
        <v>0</v>
      </c>
      <c r="L133" s="232">
        <v>21</v>
      </c>
      <c r="M133" s="232">
        <f>G133*(1+L133/100)</f>
        <v>0</v>
      </c>
      <c r="N133" s="222">
        <v>6.9999999999999994E-5</v>
      </c>
      <c r="O133" s="222">
        <f>ROUND(E133*N133,5)</f>
        <v>1.2999999999999999E-3</v>
      </c>
      <c r="P133" s="222">
        <v>0</v>
      </c>
      <c r="Q133" s="222">
        <f>ROUND(E133*P133,5)</f>
        <v>0</v>
      </c>
      <c r="R133" s="222"/>
      <c r="S133" s="222"/>
      <c r="T133" s="223">
        <v>0</v>
      </c>
      <c r="U133" s="222">
        <f>ROUND(E133*T133,2)</f>
        <v>0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159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/>
      <c r="B134" s="219"/>
      <c r="C134" s="265" t="s">
        <v>330</v>
      </c>
      <c r="D134" s="224"/>
      <c r="E134" s="229">
        <v>18.54</v>
      </c>
      <c r="F134" s="232"/>
      <c r="G134" s="232"/>
      <c r="H134" s="232"/>
      <c r="I134" s="232"/>
      <c r="J134" s="232"/>
      <c r="K134" s="232"/>
      <c r="L134" s="232"/>
      <c r="M134" s="232"/>
      <c r="N134" s="222"/>
      <c r="O134" s="222"/>
      <c r="P134" s="222"/>
      <c r="Q134" s="222"/>
      <c r="R134" s="222"/>
      <c r="S134" s="222"/>
      <c r="T134" s="223"/>
      <c r="U134" s="22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114</v>
      </c>
      <c r="AF134" s="212">
        <v>0</v>
      </c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13">
        <v>94</v>
      </c>
      <c r="B135" s="219" t="s">
        <v>331</v>
      </c>
      <c r="C135" s="264" t="s">
        <v>332</v>
      </c>
      <c r="D135" s="221" t="s">
        <v>111</v>
      </c>
      <c r="E135" s="228">
        <v>22.68</v>
      </c>
      <c r="F135" s="231"/>
      <c r="G135" s="232">
        <f>ROUND(E135*F135,2)</f>
        <v>0</v>
      </c>
      <c r="H135" s="231"/>
      <c r="I135" s="232">
        <f>ROUND(E135*H135,2)</f>
        <v>0</v>
      </c>
      <c r="J135" s="231"/>
      <c r="K135" s="232">
        <f>ROUND(E135*J135,2)</f>
        <v>0</v>
      </c>
      <c r="L135" s="232">
        <v>21</v>
      </c>
      <c r="M135" s="232">
        <f>G135*(1+L135/100)</f>
        <v>0</v>
      </c>
      <c r="N135" s="222">
        <v>3.4000000000000002E-4</v>
      </c>
      <c r="O135" s="222">
        <f>ROUND(E135*N135,5)</f>
        <v>7.7099999999999998E-3</v>
      </c>
      <c r="P135" s="222">
        <v>0</v>
      </c>
      <c r="Q135" s="222">
        <f>ROUND(E135*P135,5)</f>
        <v>0</v>
      </c>
      <c r="R135" s="222"/>
      <c r="S135" s="222"/>
      <c r="T135" s="223">
        <v>0</v>
      </c>
      <c r="U135" s="222">
        <f>ROUND(E135*T135,2)</f>
        <v>0</v>
      </c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159</v>
      </c>
      <c r="AF135" s="212"/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/>
      <c r="B136" s="219"/>
      <c r="C136" s="265" t="s">
        <v>225</v>
      </c>
      <c r="D136" s="224"/>
      <c r="E136" s="229">
        <v>22.68</v>
      </c>
      <c r="F136" s="232"/>
      <c r="G136" s="232"/>
      <c r="H136" s="232"/>
      <c r="I136" s="232"/>
      <c r="J136" s="232"/>
      <c r="K136" s="232"/>
      <c r="L136" s="232"/>
      <c r="M136" s="232"/>
      <c r="N136" s="222"/>
      <c r="O136" s="222"/>
      <c r="P136" s="222"/>
      <c r="Q136" s="222"/>
      <c r="R136" s="222"/>
      <c r="S136" s="222"/>
      <c r="T136" s="223"/>
      <c r="U136" s="22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114</v>
      </c>
      <c r="AF136" s="212">
        <v>0</v>
      </c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1" x14ac:dyDescent="0.2">
      <c r="A137" s="213">
        <v>95</v>
      </c>
      <c r="B137" s="219" t="s">
        <v>333</v>
      </c>
      <c r="C137" s="264" t="s">
        <v>334</v>
      </c>
      <c r="D137" s="221" t="s">
        <v>111</v>
      </c>
      <c r="E137" s="228">
        <v>23.69</v>
      </c>
      <c r="F137" s="231"/>
      <c r="G137" s="232">
        <f>ROUND(E137*F137,2)</f>
        <v>0</v>
      </c>
      <c r="H137" s="231"/>
      <c r="I137" s="232">
        <f>ROUND(E137*H137,2)</f>
        <v>0</v>
      </c>
      <c r="J137" s="231"/>
      <c r="K137" s="232">
        <f>ROUND(E137*J137,2)</f>
        <v>0</v>
      </c>
      <c r="L137" s="232">
        <v>21</v>
      </c>
      <c r="M137" s="232">
        <f>G137*(1+L137/100)</f>
        <v>0</v>
      </c>
      <c r="N137" s="222">
        <v>4.4000000000000002E-4</v>
      </c>
      <c r="O137" s="222">
        <f>ROUND(E137*N137,5)</f>
        <v>1.042E-2</v>
      </c>
      <c r="P137" s="222">
        <v>0</v>
      </c>
      <c r="Q137" s="222">
        <f>ROUND(E137*P137,5)</f>
        <v>0</v>
      </c>
      <c r="R137" s="222"/>
      <c r="S137" s="222"/>
      <c r="T137" s="223">
        <v>0</v>
      </c>
      <c r="U137" s="222">
        <f>ROUND(E137*T137,2)</f>
        <v>0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159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/>
      <c r="B138" s="219"/>
      <c r="C138" s="265" t="s">
        <v>335</v>
      </c>
      <c r="D138" s="224"/>
      <c r="E138" s="229">
        <v>23.69</v>
      </c>
      <c r="F138" s="232"/>
      <c r="G138" s="232"/>
      <c r="H138" s="232"/>
      <c r="I138" s="232"/>
      <c r="J138" s="232"/>
      <c r="K138" s="232"/>
      <c r="L138" s="232"/>
      <c r="M138" s="232"/>
      <c r="N138" s="222"/>
      <c r="O138" s="222"/>
      <c r="P138" s="222"/>
      <c r="Q138" s="222"/>
      <c r="R138" s="222"/>
      <c r="S138" s="222"/>
      <c r="T138" s="223"/>
      <c r="U138" s="22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114</v>
      </c>
      <c r="AF138" s="212">
        <v>0</v>
      </c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 x14ac:dyDescent="0.2">
      <c r="A139" s="213">
        <v>96</v>
      </c>
      <c r="B139" s="219" t="s">
        <v>336</v>
      </c>
      <c r="C139" s="264" t="s">
        <v>337</v>
      </c>
      <c r="D139" s="221" t="s">
        <v>111</v>
      </c>
      <c r="E139" s="228">
        <v>57.68</v>
      </c>
      <c r="F139" s="231"/>
      <c r="G139" s="232">
        <f>ROUND(E139*F139,2)</f>
        <v>0</v>
      </c>
      <c r="H139" s="231"/>
      <c r="I139" s="232">
        <f>ROUND(E139*H139,2)</f>
        <v>0</v>
      </c>
      <c r="J139" s="231"/>
      <c r="K139" s="232">
        <f>ROUND(E139*J139,2)</f>
        <v>0</v>
      </c>
      <c r="L139" s="232">
        <v>21</v>
      </c>
      <c r="M139" s="232">
        <f>G139*(1+L139/100)</f>
        <v>0</v>
      </c>
      <c r="N139" s="222">
        <v>1.8699999999999999E-3</v>
      </c>
      <c r="O139" s="222">
        <f>ROUND(E139*N139,5)</f>
        <v>0.10786</v>
      </c>
      <c r="P139" s="222">
        <v>0</v>
      </c>
      <c r="Q139" s="222">
        <f>ROUND(E139*P139,5)</f>
        <v>0</v>
      </c>
      <c r="R139" s="222"/>
      <c r="S139" s="222"/>
      <c r="T139" s="223">
        <v>0</v>
      </c>
      <c r="U139" s="222">
        <f>ROUND(E139*T139,2)</f>
        <v>0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159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3"/>
      <c r="B140" s="219"/>
      <c r="C140" s="265" t="s">
        <v>338</v>
      </c>
      <c r="D140" s="224"/>
      <c r="E140" s="229">
        <v>57.68</v>
      </c>
      <c r="F140" s="232"/>
      <c r="G140" s="232"/>
      <c r="H140" s="232"/>
      <c r="I140" s="232"/>
      <c r="J140" s="232"/>
      <c r="K140" s="232"/>
      <c r="L140" s="232"/>
      <c r="M140" s="232"/>
      <c r="N140" s="222"/>
      <c r="O140" s="222"/>
      <c r="P140" s="222"/>
      <c r="Q140" s="222"/>
      <c r="R140" s="222"/>
      <c r="S140" s="222"/>
      <c r="T140" s="223"/>
      <c r="U140" s="22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114</v>
      </c>
      <c r="AF140" s="212">
        <v>0</v>
      </c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1" x14ac:dyDescent="0.2">
      <c r="A141" s="213">
        <v>97</v>
      </c>
      <c r="B141" s="219" t="s">
        <v>339</v>
      </c>
      <c r="C141" s="264" t="s">
        <v>340</v>
      </c>
      <c r="D141" s="221" t="s">
        <v>111</v>
      </c>
      <c r="E141" s="228">
        <v>28.84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22">
        <v>1.99E-3</v>
      </c>
      <c r="O141" s="222">
        <f>ROUND(E141*N141,5)</f>
        <v>5.7389999999999997E-2</v>
      </c>
      <c r="P141" s="222">
        <v>0</v>
      </c>
      <c r="Q141" s="222">
        <f>ROUND(E141*P141,5)</f>
        <v>0</v>
      </c>
      <c r="R141" s="222"/>
      <c r="S141" s="222"/>
      <c r="T141" s="223">
        <v>0</v>
      </c>
      <c r="U141" s="222">
        <f>ROUND(E141*T141,2)</f>
        <v>0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159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3"/>
      <c r="B142" s="219"/>
      <c r="C142" s="265" t="s">
        <v>341</v>
      </c>
      <c r="D142" s="224"/>
      <c r="E142" s="229">
        <v>28.84</v>
      </c>
      <c r="F142" s="232"/>
      <c r="G142" s="232"/>
      <c r="H142" s="232"/>
      <c r="I142" s="232"/>
      <c r="J142" s="232"/>
      <c r="K142" s="232"/>
      <c r="L142" s="232"/>
      <c r="M142" s="232"/>
      <c r="N142" s="222"/>
      <c r="O142" s="222"/>
      <c r="P142" s="222"/>
      <c r="Q142" s="222"/>
      <c r="R142" s="222"/>
      <c r="S142" s="222"/>
      <c r="T142" s="223"/>
      <c r="U142" s="22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114</v>
      </c>
      <c r="AF142" s="212">
        <v>0</v>
      </c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22.5" outlineLevel="1" x14ac:dyDescent="0.2">
      <c r="A143" s="213">
        <v>98</v>
      </c>
      <c r="B143" s="219" t="s">
        <v>342</v>
      </c>
      <c r="C143" s="264" t="s">
        <v>343</v>
      </c>
      <c r="D143" s="221" t="s">
        <v>111</v>
      </c>
      <c r="E143" s="228">
        <v>8.24</v>
      </c>
      <c r="F143" s="231"/>
      <c r="G143" s="232">
        <f>ROUND(E143*F143,2)</f>
        <v>0</v>
      </c>
      <c r="H143" s="231"/>
      <c r="I143" s="232">
        <f>ROUND(E143*H143,2)</f>
        <v>0</v>
      </c>
      <c r="J143" s="231"/>
      <c r="K143" s="232">
        <f>ROUND(E143*J143,2)</f>
        <v>0</v>
      </c>
      <c r="L143" s="232">
        <v>21</v>
      </c>
      <c r="M143" s="232">
        <f>G143*(1+L143/100)</f>
        <v>0</v>
      </c>
      <c r="N143" s="222">
        <v>2.2200000000000002E-3</v>
      </c>
      <c r="O143" s="222">
        <f>ROUND(E143*N143,5)</f>
        <v>1.8290000000000001E-2</v>
      </c>
      <c r="P143" s="222">
        <v>0</v>
      </c>
      <c r="Q143" s="222">
        <f>ROUND(E143*P143,5)</f>
        <v>0</v>
      </c>
      <c r="R143" s="222"/>
      <c r="S143" s="222"/>
      <c r="T143" s="223">
        <v>0</v>
      </c>
      <c r="U143" s="222">
        <f>ROUND(E143*T143,2)</f>
        <v>0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159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3"/>
      <c r="B144" s="219"/>
      <c r="C144" s="265" t="s">
        <v>344</v>
      </c>
      <c r="D144" s="224"/>
      <c r="E144" s="229">
        <v>8.24</v>
      </c>
      <c r="F144" s="232"/>
      <c r="G144" s="232"/>
      <c r="H144" s="232"/>
      <c r="I144" s="232"/>
      <c r="J144" s="232"/>
      <c r="K144" s="232"/>
      <c r="L144" s="232"/>
      <c r="M144" s="232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114</v>
      </c>
      <c r="AF144" s="212">
        <v>0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3">
        <v>99</v>
      </c>
      <c r="B145" s="219" t="s">
        <v>345</v>
      </c>
      <c r="C145" s="264" t="s">
        <v>346</v>
      </c>
      <c r="D145" s="221" t="s">
        <v>111</v>
      </c>
      <c r="E145" s="228">
        <v>28</v>
      </c>
      <c r="F145" s="231"/>
      <c r="G145" s="232">
        <f>ROUND(E145*F145,2)</f>
        <v>0</v>
      </c>
      <c r="H145" s="231"/>
      <c r="I145" s="232">
        <f>ROUND(E145*H145,2)</f>
        <v>0</v>
      </c>
      <c r="J145" s="231"/>
      <c r="K145" s="232">
        <f>ROUND(E145*J145,2)</f>
        <v>0</v>
      </c>
      <c r="L145" s="232">
        <v>21</v>
      </c>
      <c r="M145" s="232">
        <f>G145*(1+L145/100)</f>
        <v>0</v>
      </c>
      <c r="N145" s="222">
        <v>0</v>
      </c>
      <c r="O145" s="222">
        <f>ROUND(E145*N145,5)</f>
        <v>0</v>
      </c>
      <c r="P145" s="222">
        <v>0</v>
      </c>
      <c r="Q145" s="222">
        <f>ROUND(E145*P145,5)</f>
        <v>0</v>
      </c>
      <c r="R145" s="222"/>
      <c r="S145" s="222"/>
      <c r="T145" s="223">
        <v>8.2000000000000003E-2</v>
      </c>
      <c r="U145" s="222">
        <f>ROUND(E145*T145,2)</f>
        <v>2.2999999999999998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112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/>
      <c r="B146" s="219"/>
      <c r="C146" s="265" t="s">
        <v>347</v>
      </c>
      <c r="D146" s="224"/>
      <c r="E146" s="229">
        <v>28</v>
      </c>
      <c r="F146" s="232"/>
      <c r="G146" s="232"/>
      <c r="H146" s="232"/>
      <c r="I146" s="232"/>
      <c r="J146" s="232"/>
      <c r="K146" s="232"/>
      <c r="L146" s="232"/>
      <c r="M146" s="232"/>
      <c r="N146" s="222"/>
      <c r="O146" s="222"/>
      <c r="P146" s="222"/>
      <c r="Q146" s="222"/>
      <c r="R146" s="222"/>
      <c r="S146" s="222"/>
      <c r="T146" s="223"/>
      <c r="U146" s="22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114</v>
      </c>
      <c r="AF146" s="212">
        <v>0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3">
        <v>100</v>
      </c>
      <c r="B147" s="219" t="s">
        <v>348</v>
      </c>
      <c r="C147" s="264" t="s">
        <v>349</v>
      </c>
      <c r="D147" s="221" t="s">
        <v>111</v>
      </c>
      <c r="E147" s="228">
        <v>44</v>
      </c>
      <c r="F147" s="231"/>
      <c r="G147" s="232">
        <f>ROUND(E147*F147,2)</f>
        <v>0</v>
      </c>
      <c r="H147" s="231"/>
      <c r="I147" s="232">
        <f>ROUND(E147*H147,2)</f>
        <v>0</v>
      </c>
      <c r="J147" s="231"/>
      <c r="K147" s="232">
        <f>ROUND(E147*J147,2)</f>
        <v>0</v>
      </c>
      <c r="L147" s="232">
        <v>21</v>
      </c>
      <c r="M147" s="232">
        <f>G147*(1+L147/100)</f>
        <v>0</v>
      </c>
      <c r="N147" s="222">
        <v>0</v>
      </c>
      <c r="O147" s="222">
        <f>ROUND(E147*N147,5)</f>
        <v>0</v>
      </c>
      <c r="P147" s="222">
        <v>0</v>
      </c>
      <c r="Q147" s="222">
        <f>ROUND(E147*P147,5)</f>
        <v>0</v>
      </c>
      <c r="R147" s="222"/>
      <c r="S147" s="222"/>
      <c r="T147" s="223">
        <v>0.114</v>
      </c>
      <c r="U147" s="222">
        <f>ROUND(E147*T147,2)</f>
        <v>5.0199999999999996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112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/>
      <c r="B148" s="219"/>
      <c r="C148" s="265" t="s">
        <v>350</v>
      </c>
      <c r="D148" s="224"/>
      <c r="E148" s="229">
        <v>44</v>
      </c>
      <c r="F148" s="232"/>
      <c r="G148" s="232"/>
      <c r="H148" s="232"/>
      <c r="I148" s="232"/>
      <c r="J148" s="232"/>
      <c r="K148" s="232"/>
      <c r="L148" s="232"/>
      <c r="M148" s="232"/>
      <c r="N148" s="222"/>
      <c r="O148" s="222"/>
      <c r="P148" s="222"/>
      <c r="Q148" s="222"/>
      <c r="R148" s="222"/>
      <c r="S148" s="222"/>
      <c r="T148" s="223"/>
      <c r="U148" s="22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114</v>
      </c>
      <c r="AF148" s="212">
        <v>0</v>
      </c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>
        <v>101</v>
      </c>
      <c r="B149" s="219" t="s">
        <v>351</v>
      </c>
      <c r="C149" s="264" t="s">
        <v>352</v>
      </c>
      <c r="D149" s="221" t="s">
        <v>111</v>
      </c>
      <c r="E149" s="228">
        <v>84</v>
      </c>
      <c r="F149" s="231"/>
      <c r="G149" s="232">
        <f>ROUND(E149*F149,2)</f>
        <v>0</v>
      </c>
      <c r="H149" s="231"/>
      <c r="I149" s="232">
        <f>ROUND(E149*H149,2)</f>
        <v>0</v>
      </c>
      <c r="J149" s="231"/>
      <c r="K149" s="232">
        <f>ROUND(E149*J149,2)</f>
        <v>0</v>
      </c>
      <c r="L149" s="232">
        <v>21</v>
      </c>
      <c r="M149" s="232">
        <f>G149*(1+L149/100)</f>
        <v>0</v>
      </c>
      <c r="N149" s="222">
        <v>0</v>
      </c>
      <c r="O149" s="222">
        <f>ROUND(E149*N149,5)</f>
        <v>0</v>
      </c>
      <c r="P149" s="222">
        <v>0</v>
      </c>
      <c r="Q149" s="222">
        <f>ROUND(E149*P149,5)</f>
        <v>0</v>
      </c>
      <c r="R149" s="222"/>
      <c r="S149" s="222"/>
      <c r="T149" s="223">
        <v>0.155</v>
      </c>
      <c r="U149" s="222">
        <f>ROUND(E149*T149,2)</f>
        <v>13.02</v>
      </c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112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3"/>
      <c r="B150" s="219"/>
      <c r="C150" s="265" t="s">
        <v>353</v>
      </c>
      <c r="D150" s="224"/>
      <c r="E150" s="229">
        <v>84</v>
      </c>
      <c r="F150" s="232"/>
      <c r="G150" s="232"/>
      <c r="H150" s="232"/>
      <c r="I150" s="232"/>
      <c r="J150" s="232"/>
      <c r="K150" s="232"/>
      <c r="L150" s="232"/>
      <c r="M150" s="232"/>
      <c r="N150" s="222"/>
      <c r="O150" s="222"/>
      <c r="P150" s="222"/>
      <c r="Q150" s="222"/>
      <c r="R150" s="222"/>
      <c r="S150" s="222"/>
      <c r="T150" s="223"/>
      <c r="U150" s="22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114</v>
      </c>
      <c r="AF150" s="212">
        <v>0</v>
      </c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3">
        <v>102</v>
      </c>
      <c r="B151" s="219" t="s">
        <v>354</v>
      </c>
      <c r="C151" s="264" t="s">
        <v>355</v>
      </c>
      <c r="D151" s="221" t="s">
        <v>111</v>
      </c>
      <c r="E151" s="228">
        <v>8</v>
      </c>
      <c r="F151" s="231"/>
      <c r="G151" s="232">
        <f>ROUND(E151*F151,2)</f>
        <v>0</v>
      </c>
      <c r="H151" s="231"/>
      <c r="I151" s="232">
        <f>ROUND(E151*H151,2)</f>
        <v>0</v>
      </c>
      <c r="J151" s="231"/>
      <c r="K151" s="232">
        <f>ROUND(E151*J151,2)</f>
        <v>0</v>
      </c>
      <c r="L151" s="232">
        <v>21</v>
      </c>
      <c r="M151" s="232">
        <f>G151*(1+L151/100)</f>
        <v>0</v>
      </c>
      <c r="N151" s="222">
        <v>0</v>
      </c>
      <c r="O151" s="222">
        <f>ROUND(E151*N151,5)</f>
        <v>0</v>
      </c>
      <c r="P151" s="222">
        <v>0</v>
      </c>
      <c r="Q151" s="222">
        <f>ROUND(E151*P151,5)</f>
        <v>0</v>
      </c>
      <c r="R151" s="222"/>
      <c r="S151" s="222"/>
      <c r="T151" s="223">
        <v>0.184</v>
      </c>
      <c r="U151" s="222">
        <f>ROUND(E151*T151,2)</f>
        <v>1.47</v>
      </c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112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3">
        <v>103</v>
      </c>
      <c r="B152" s="219" t="s">
        <v>356</v>
      </c>
      <c r="C152" s="264" t="s">
        <v>357</v>
      </c>
      <c r="D152" s="221" t="s">
        <v>204</v>
      </c>
      <c r="E152" s="228">
        <v>0.20327999999999999</v>
      </c>
      <c r="F152" s="231"/>
      <c r="G152" s="232">
        <f>ROUND(E152*F152,2)</f>
        <v>0</v>
      </c>
      <c r="H152" s="231"/>
      <c r="I152" s="232">
        <f>ROUND(E152*H152,2)</f>
        <v>0</v>
      </c>
      <c r="J152" s="231"/>
      <c r="K152" s="232">
        <f>ROUND(E152*J152,2)</f>
        <v>0</v>
      </c>
      <c r="L152" s="232">
        <v>21</v>
      </c>
      <c r="M152" s="232">
        <f>G152*(1+L152/100)</f>
        <v>0</v>
      </c>
      <c r="N152" s="222">
        <v>0</v>
      </c>
      <c r="O152" s="222">
        <f>ROUND(E152*N152,5)</f>
        <v>0</v>
      </c>
      <c r="P152" s="222">
        <v>0</v>
      </c>
      <c r="Q152" s="222">
        <f>ROUND(E152*P152,5)</f>
        <v>0</v>
      </c>
      <c r="R152" s="222"/>
      <c r="S152" s="222"/>
      <c r="T152" s="223">
        <v>1.74</v>
      </c>
      <c r="U152" s="222">
        <f>ROUND(E152*T152,2)</f>
        <v>0.35</v>
      </c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112</v>
      </c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x14ac:dyDescent="0.2">
      <c r="A153" s="214" t="s">
        <v>107</v>
      </c>
      <c r="B153" s="220" t="s">
        <v>71</v>
      </c>
      <c r="C153" s="266" t="s">
        <v>72</v>
      </c>
      <c r="D153" s="225"/>
      <c r="E153" s="230"/>
      <c r="F153" s="233"/>
      <c r="G153" s="233">
        <f>SUMIF(AE154:AE166,"&lt;&gt;NOR",G154:G166)</f>
        <v>0</v>
      </c>
      <c r="H153" s="233"/>
      <c r="I153" s="233">
        <f>SUM(I154:I166)</f>
        <v>0</v>
      </c>
      <c r="J153" s="233"/>
      <c r="K153" s="233">
        <f>SUM(K154:K166)</f>
        <v>0</v>
      </c>
      <c r="L153" s="233"/>
      <c r="M153" s="233">
        <f>SUM(M154:M166)</f>
        <v>0</v>
      </c>
      <c r="N153" s="226"/>
      <c r="O153" s="226">
        <f>SUM(O154:O166)</f>
        <v>3.4179999999999995E-2</v>
      </c>
      <c r="P153" s="226"/>
      <c r="Q153" s="226">
        <f>SUM(Q154:Q166)</f>
        <v>0</v>
      </c>
      <c r="R153" s="226"/>
      <c r="S153" s="226"/>
      <c r="T153" s="227"/>
      <c r="U153" s="226">
        <f>SUM(U154:U166)</f>
        <v>33.020000000000003</v>
      </c>
      <c r="AE153" t="s">
        <v>108</v>
      </c>
    </row>
    <row r="154" spans="1:60" ht="22.5" outlineLevel="1" x14ac:dyDescent="0.2">
      <c r="A154" s="213">
        <v>104</v>
      </c>
      <c r="B154" s="219" t="s">
        <v>358</v>
      </c>
      <c r="C154" s="264" t="s">
        <v>359</v>
      </c>
      <c r="D154" s="221" t="s">
        <v>111</v>
      </c>
      <c r="E154" s="228">
        <v>16.995000000000001</v>
      </c>
      <c r="F154" s="231"/>
      <c r="G154" s="232">
        <f>ROUND(E154*F154,2)</f>
        <v>0</v>
      </c>
      <c r="H154" s="231"/>
      <c r="I154" s="232">
        <f>ROUND(E154*H154,2)</f>
        <v>0</v>
      </c>
      <c r="J154" s="231"/>
      <c r="K154" s="232">
        <f>ROUND(E154*J154,2)</f>
        <v>0</v>
      </c>
      <c r="L154" s="232">
        <v>21</v>
      </c>
      <c r="M154" s="232">
        <f>G154*(1+L154/100)</f>
        <v>0</v>
      </c>
      <c r="N154" s="222">
        <v>6.0000000000000002E-5</v>
      </c>
      <c r="O154" s="222">
        <f>ROUND(E154*N154,5)</f>
        <v>1.0200000000000001E-3</v>
      </c>
      <c r="P154" s="222">
        <v>0</v>
      </c>
      <c r="Q154" s="222">
        <f>ROUND(E154*P154,5)</f>
        <v>0</v>
      </c>
      <c r="R154" s="222"/>
      <c r="S154" s="222"/>
      <c r="T154" s="223">
        <v>0.129</v>
      </c>
      <c r="U154" s="222">
        <f>ROUND(E154*T154,2)</f>
        <v>2.19</v>
      </c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112</v>
      </c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3"/>
      <c r="B155" s="219"/>
      <c r="C155" s="265" t="s">
        <v>113</v>
      </c>
      <c r="D155" s="224"/>
      <c r="E155" s="229">
        <v>16.995000000000001</v>
      </c>
      <c r="F155" s="232"/>
      <c r="G155" s="232"/>
      <c r="H155" s="232"/>
      <c r="I155" s="232"/>
      <c r="J155" s="232"/>
      <c r="K155" s="232"/>
      <c r="L155" s="232"/>
      <c r="M155" s="232"/>
      <c r="N155" s="222"/>
      <c r="O155" s="222"/>
      <c r="P155" s="222"/>
      <c r="Q155" s="222"/>
      <c r="R155" s="222"/>
      <c r="S155" s="222"/>
      <c r="T155" s="223"/>
      <c r="U155" s="22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114</v>
      </c>
      <c r="AF155" s="212">
        <v>0</v>
      </c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2.5" outlineLevel="1" x14ac:dyDescent="0.2">
      <c r="A156" s="213">
        <v>105</v>
      </c>
      <c r="B156" s="219" t="s">
        <v>360</v>
      </c>
      <c r="C156" s="264" t="s">
        <v>361</v>
      </c>
      <c r="D156" s="221" t="s">
        <v>111</v>
      </c>
      <c r="E156" s="228">
        <v>2.5750000000000002</v>
      </c>
      <c r="F156" s="231"/>
      <c r="G156" s="232">
        <f>ROUND(E156*F156,2)</f>
        <v>0</v>
      </c>
      <c r="H156" s="231"/>
      <c r="I156" s="232">
        <f>ROUND(E156*H156,2)</f>
        <v>0</v>
      </c>
      <c r="J156" s="231"/>
      <c r="K156" s="232">
        <f>ROUND(E156*J156,2)</f>
        <v>0</v>
      </c>
      <c r="L156" s="232">
        <v>21</v>
      </c>
      <c r="M156" s="232">
        <f>G156*(1+L156/100)</f>
        <v>0</v>
      </c>
      <c r="N156" s="222">
        <v>5.0000000000000002E-5</v>
      </c>
      <c r="O156" s="222">
        <f>ROUND(E156*N156,5)</f>
        <v>1.2999999999999999E-4</v>
      </c>
      <c r="P156" s="222">
        <v>0</v>
      </c>
      <c r="Q156" s="222">
        <f>ROUND(E156*P156,5)</f>
        <v>0</v>
      </c>
      <c r="R156" s="222"/>
      <c r="S156" s="222"/>
      <c r="T156" s="223">
        <v>0.14199999999999999</v>
      </c>
      <c r="U156" s="222">
        <f>ROUND(E156*T156,2)</f>
        <v>0.37</v>
      </c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112</v>
      </c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/>
      <c r="B157" s="219"/>
      <c r="C157" s="265" t="s">
        <v>117</v>
      </c>
      <c r="D157" s="224"/>
      <c r="E157" s="229">
        <v>2.5750000000000002</v>
      </c>
      <c r="F157" s="232"/>
      <c r="G157" s="232"/>
      <c r="H157" s="232"/>
      <c r="I157" s="232"/>
      <c r="J157" s="232"/>
      <c r="K157" s="232"/>
      <c r="L157" s="232"/>
      <c r="M157" s="232"/>
      <c r="N157" s="222"/>
      <c r="O157" s="222"/>
      <c r="P157" s="222"/>
      <c r="Q157" s="222"/>
      <c r="R157" s="222"/>
      <c r="S157" s="222"/>
      <c r="T157" s="223"/>
      <c r="U157" s="222"/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114</v>
      </c>
      <c r="AF157" s="212">
        <v>0</v>
      </c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2.5" outlineLevel="1" x14ac:dyDescent="0.2">
      <c r="A158" s="213">
        <v>106</v>
      </c>
      <c r="B158" s="219" t="s">
        <v>362</v>
      </c>
      <c r="C158" s="264" t="s">
        <v>363</v>
      </c>
      <c r="D158" s="221" t="s">
        <v>111</v>
      </c>
      <c r="E158" s="228">
        <v>39.655000000000001</v>
      </c>
      <c r="F158" s="231"/>
      <c r="G158" s="232">
        <f>ROUND(E158*F158,2)</f>
        <v>0</v>
      </c>
      <c r="H158" s="231"/>
      <c r="I158" s="232">
        <f>ROUND(E158*H158,2)</f>
        <v>0</v>
      </c>
      <c r="J158" s="231"/>
      <c r="K158" s="232">
        <f>ROUND(E158*J158,2)</f>
        <v>0</v>
      </c>
      <c r="L158" s="232">
        <v>21</v>
      </c>
      <c r="M158" s="232">
        <f>G158*(1+L158/100)</f>
        <v>0</v>
      </c>
      <c r="N158" s="222">
        <v>6.0000000000000002E-5</v>
      </c>
      <c r="O158" s="222">
        <f>ROUND(E158*N158,5)</f>
        <v>2.3800000000000002E-3</v>
      </c>
      <c r="P158" s="222">
        <v>0</v>
      </c>
      <c r="Q158" s="222">
        <f>ROUND(E158*P158,5)</f>
        <v>0</v>
      </c>
      <c r="R158" s="222"/>
      <c r="S158" s="222"/>
      <c r="T158" s="223">
        <v>0.157</v>
      </c>
      <c r="U158" s="222">
        <f>ROUND(E158*T158,2)</f>
        <v>6.23</v>
      </c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112</v>
      </c>
      <c r="AF158" s="212"/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/>
      <c r="B159" s="219"/>
      <c r="C159" s="265" t="s">
        <v>120</v>
      </c>
      <c r="D159" s="224"/>
      <c r="E159" s="229">
        <v>39.655000000000001</v>
      </c>
      <c r="F159" s="232"/>
      <c r="G159" s="232"/>
      <c r="H159" s="232"/>
      <c r="I159" s="232"/>
      <c r="J159" s="232"/>
      <c r="K159" s="232"/>
      <c r="L159" s="232"/>
      <c r="M159" s="232"/>
      <c r="N159" s="222"/>
      <c r="O159" s="222"/>
      <c r="P159" s="222"/>
      <c r="Q159" s="222"/>
      <c r="R159" s="222"/>
      <c r="S159" s="222"/>
      <c r="T159" s="223"/>
      <c r="U159" s="22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114</v>
      </c>
      <c r="AF159" s="212">
        <v>0</v>
      </c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22.5" outlineLevel="1" x14ac:dyDescent="0.2">
      <c r="A160" s="213">
        <v>107</v>
      </c>
      <c r="B160" s="219" t="s">
        <v>364</v>
      </c>
      <c r="C160" s="264" t="s">
        <v>365</v>
      </c>
      <c r="D160" s="221" t="s">
        <v>111</v>
      </c>
      <c r="E160" s="228">
        <v>21.63</v>
      </c>
      <c r="F160" s="231"/>
      <c r="G160" s="232">
        <f>ROUND(E160*F160,2)</f>
        <v>0</v>
      </c>
      <c r="H160" s="231"/>
      <c r="I160" s="232">
        <f>ROUND(E160*H160,2)</f>
        <v>0</v>
      </c>
      <c r="J160" s="231"/>
      <c r="K160" s="232">
        <f>ROUND(E160*J160,2)</f>
        <v>0</v>
      </c>
      <c r="L160" s="232">
        <v>21</v>
      </c>
      <c r="M160" s="232">
        <f>G160*(1+L160/100)</f>
        <v>0</v>
      </c>
      <c r="N160" s="222">
        <v>1.8000000000000001E-4</v>
      </c>
      <c r="O160" s="222">
        <f>ROUND(E160*N160,5)</f>
        <v>3.8899999999999998E-3</v>
      </c>
      <c r="P160" s="222">
        <v>0</v>
      </c>
      <c r="Q160" s="222">
        <f>ROUND(E160*P160,5)</f>
        <v>0</v>
      </c>
      <c r="R160" s="222"/>
      <c r="S160" s="222"/>
      <c r="T160" s="223">
        <v>0.2</v>
      </c>
      <c r="U160" s="222">
        <f>ROUND(E160*T160,2)</f>
        <v>4.33</v>
      </c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112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3"/>
      <c r="B161" s="219"/>
      <c r="C161" s="265" t="s">
        <v>366</v>
      </c>
      <c r="D161" s="224"/>
      <c r="E161" s="229">
        <v>21.63</v>
      </c>
      <c r="F161" s="232"/>
      <c r="G161" s="232"/>
      <c r="H161" s="232"/>
      <c r="I161" s="232"/>
      <c r="J161" s="232"/>
      <c r="K161" s="232"/>
      <c r="L161" s="232"/>
      <c r="M161" s="232"/>
      <c r="N161" s="222"/>
      <c r="O161" s="222"/>
      <c r="P161" s="222"/>
      <c r="Q161" s="222"/>
      <c r="R161" s="222"/>
      <c r="S161" s="222"/>
      <c r="T161" s="223"/>
      <c r="U161" s="22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114</v>
      </c>
      <c r="AF161" s="212">
        <v>0</v>
      </c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ht="22.5" outlineLevel="1" x14ac:dyDescent="0.2">
      <c r="A162" s="213">
        <v>108</v>
      </c>
      <c r="B162" s="219" t="s">
        <v>367</v>
      </c>
      <c r="C162" s="264" t="s">
        <v>368</v>
      </c>
      <c r="D162" s="221" t="s">
        <v>111</v>
      </c>
      <c r="E162" s="228">
        <v>47.895000000000003</v>
      </c>
      <c r="F162" s="231"/>
      <c r="G162" s="232">
        <f>ROUND(E162*F162,2)</f>
        <v>0</v>
      </c>
      <c r="H162" s="231"/>
      <c r="I162" s="232">
        <f>ROUND(E162*H162,2)</f>
        <v>0</v>
      </c>
      <c r="J162" s="231"/>
      <c r="K162" s="232">
        <f>ROUND(E162*J162,2)</f>
        <v>0</v>
      </c>
      <c r="L162" s="232">
        <v>21</v>
      </c>
      <c r="M162" s="232">
        <f>G162*(1+L162/100)</f>
        <v>0</v>
      </c>
      <c r="N162" s="222">
        <v>2.5000000000000001E-4</v>
      </c>
      <c r="O162" s="222">
        <f>ROUND(E162*N162,5)</f>
        <v>1.197E-2</v>
      </c>
      <c r="P162" s="222">
        <v>0</v>
      </c>
      <c r="Q162" s="222">
        <f>ROUND(E162*P162,5)</f>
        <v>0</v>
      </c>
      <c r="R162" s="222"/>
      <c r="S162" s="222"/>
      <c r="T162" s="223">
        <v>0.22500000000000001</v>
      </c>
      <c r="U162" s="222">
        <f>ROUND(E162*T162,2)</f>
        <v>10.78</v>
      </c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112</v>
      </c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3"/>
      <c r="B163" s="219"/>
      <c r="C163" s="265" t="s">
        <v>126</v>
      </c>
      <c r="D163" s="224"/>
      <c r="E163" s="229">
        <v>47.895000000000003</v>
      </c>
      <c r="F163" s="232"/>
      <c r="G163" s="232"/>
      <c r="H163" s="232"/>
      <c r="I163" s="232"/>
      <c r="J163" s="232"/>
      <c r="K163" s="232"/>
      <c r="L163" s="232"/>
      <c r="M163" s="232"/>
      <c r="N163" s="222"/>
      <c r="O163" s="222"/>
      <c r="P163" s="222"/>
      <c r="Q163" s="222"/>
      <c r="R163" s="222"/>
      <c r="S163" s="222"/>
      <c r="T163" s="223"/>
      <c r="U163" s="222"/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114</v>
      </c>
      <c r="AF163" s="212">
        <v>0</v>
      </c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22.5" outlineLevel="1" x14ac:dyDescent="0.2">
      <c r="A164" s="213">
        <v>109</v>
      </c>
      <c r="B164" s="219" t="s">
        <v>369</v>
      </c>
      <c r="C164" s="264" t="s">
        <v>370</v>
      </c>
      <c r="D164" s="221" t="s">
        <v>111</v>
      </c>
      <c r="E164" s="228">
        <v>36.976999999999997</v>
      </c>
      <c r="F164" s="231"/>
      <c r="G164" s="232">
        <f>ROUND(E164*F164,2)</f>
        <v>0</v>
      </c>
      <c r="H164" s="231"/>
      <c r="I164" s="232">
        <f>ROUND(E164*H164,2)</f>
        <v>0</v>
      </c>
      <c r="J164" s="231"/>
      <c r="K164" s="232">
        <f>ROUND(E164*J164,2)</f>
        <v>0</v>
      </c>
      <c r="L164" s="232">
        <v>21</v>
      </c>
      <c r="M164" s="232">
        <f>G164*(1+L164/100)</f>
        <v>0</v>
      </c>
      <c r="N164" s="222">
        <v>4.0000000000000002E-4</v>
      </c>
      <c r="O164" s="222">
        <f>ROUND(E164*N164,5)</f>
        <v>1.4789999999999999E-2</v>
      </c>
      <c r="P164" s="222">
        <v>0</v>
      </c>
      <c r="Q164" s="222">
        <f>ROUND(E164*P164,5)</f>
        <v>0</v>
      </c>
      <c r="R164" s="222"/>
      <c r="S164" s="222"/>
      <c r="T164" s="223">
        <v>0.245</v>
      </c>
      <c r="U164" s="222">
        <f>ROUND(E164*T164,2)</f>
        <v>9.06</v>
      </c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112</v>
      </c>
      <c r="AF164" s="212"/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3"/>
      <c r="B165" s="219"/>
      <c r="C165" s="265" t="s">
        <v>129</v>
      </c>
      <c r="D165" s="224"/>
      <c r="E165" s="229">
        <v>36.976999999999997</v>
      </c>
      <c r="F165" s="232"/>
      <c r="G165" s="232"/>
      <c r="H165" s="232"/>
      <c r="I165" s="232"/>
      <c r="J165" s="232"/>
      <c r="K165" s="232"/>
      <c r="L165" s="232"/>
      <c r="M165" s="232"/>
      <c r="N165" s="222"/>
      <c r="O165" s="222"/>
      <c r="P165" s="222"/>
      <c r="Q165" s="222"/>
      <c r="R165" s="222"/>
      <c r="S165" s="222"/>
      <c r="T165" s="223"/>
      <c r="U165" s="222"/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114</v>
      </c>
      <c r="AF165" s="212">
        <v>0</v>
      </c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>
        <v>110</v>
      </c>
      <c r="B166" s="219" t="s">
        <v>356</v>
      </c>
      <c r="C166" s="264" t="s">
        <v>357</v>
      </c>
      <c r="D166" s="221" t="s">
        <v>204</v>
      </c>
      <c r="E166" s="228">
        <v>3.4180000000000002E-2</v>
      </c>
      <c r="F166" s="231"/>
      <c r="G166" s="232">
        <f>ROUND(E166*F166,2)</f>
        <v>0</v>
      </c>
      <c r="H166" s="231"/>
      <c r="I166" s="232">
        <f>ROUND(E166*H166,2)</f>
        <v>0</v>
      </c>
      <c r="J166" s="231"/>
      <c r="K166" s="232">
        <f>ROUND(E166*J166,2)</f>
        <v>0</v>
      </c>
      <c r="L166" s="232">
        <v>21</v>
      </c>
      <c r="M166" s="232">
        <f>G166*(1+L166/100)</f>
        <v>0</v>
      </c>
      <c r="N166" s="222">
        <v>0</v>
      </c>
      <c r="O166" s="222">
        <f>ROUND(E166*N166,5)</f>
        <v>0</v>
      </c>
      <c r="P166" s="222">
        <v>0</v>
      </c>
      <c r="Q166" s="222">
        <f>ROUND(E166*P166,5)</f>
        <v>0</v>
      </c>
      <c r="R166" s="222"/>
      <c r="S166" s="222"/>
      <c r="T166" s="223">
        <v>1.74</v>
      </c>
      <c r="U166" s="222">
        <f>ROUND(E166*T166,2)</f>
        <v>0.06</v>
      </c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112</v>
      </c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x14ac:dyDescent="0.2">
      <c r="A167" s="214" t="s">
        <v>107</v>
      </c>
      <c r="B167" s="220" t="s">
        <v>73</v>
      </c>
      <c r="C167" s="266" t="s">
        <v>74</v>
      </c>
      <c r="D167" s="225"/>
      <c r="E167" s="230"/>
      <c r="F167" s="233"/>
      <c r="G167" s="233">
        <f>SUMIF(AE168:AE183,"&lt;&gt;NOR",G168:G183)</f>
        <v>0</v>
      </c>
      <c r="H167" s="233"/>
      <c r="I167" s="233">
        <f>SUM(I168:I183)</f>
        <v>0</v>
      </c>
      <c r="J167" s="233"/>
      <c r="K167" s="233">
        <f>SUM(K168:K183)</f>
        <v>0</v>
      </c>
      <c r="L167" s="233"/>
      <c r="M167" s="233">
        <f>SUM(M168:M183)</f>
        <v>0</v>
      </c>
      <c r="N167" s="226"/>
      <c r="O167" s="226">
        <f>SUM(O168:O183)</f>
        <v>0</v>
      </c>
      <c r="P167" s="226"/>
      <c r="Q167" s="226">
        <f>SUM(Q168:Q183)</f>
        <v>2.6257899999999994</v>
      </c>
      <c r="R167" s="226"/>
      <c r="S167" s="226"/>
      <c r="T167" s="227"/>
      <c r="U167" s="226">
        <f>SUM(U168:U183)</f>
        <v>108.33000000000001</v>
      </c>
      <c r="AE167" t="s">
        <v>108</v>
      </c>
    </row>
    <row r="168" spans="1:60" ht="22.5" outlineLevel="1" x14ac:dyDescent="0.2">
      <c r="A168" s="213">
        <v>111</v>
      </c>
      <c r="B168" s="219" t="s">
        <v>371</v>
      </c>
      <c r="C168" s="264" t="s">
        <v>372</v>
      </c>
      <c r="D168" s="221" t="s">
        <v>111</v>
      </c>
      <c r="E168" s="228">
        <v>150.5</v>
      </c>
      <c r="F168" s="231"/>
      <c r="G168" s="232">
        <f>ROUND(E168*F168,2)</f>
        <v>0</v>
      </c>
      <c r="H168" s="231"/>
      <c r="I168" s="232">
        <f>ROUND(E168*H168,2)</f>
        <v>0</v>
      </c>
      <c r="J168" s="231"/>
      <c r="K168" s="232">
        <f>ROUND(E168*J168,2)</f>
        <v>0</v>
      </c>
      <c r="L168" s="232">
        <v>21</v>
      </c>
      <c r="M168" s="232">
        <f>G168*(1+L168/100)</f>
        <v>0</v>
      </c>
      <c r="N168" s="222">
        <v>0</v>
      </c>
      <c r="O168" s="222">
        <f>ROUND(E168*N168,5)</f>
        <v>0</v>
      </c>
      <c r="P168" s="222">
        <v>2.1299999999999999E-3</v>
      </c>
      <c r="Q168" s="222">
        <f>ROUND(E168*P168,5)</f>
        <v>0.32057000000000002</v>
      </c>
      <c r="R168" s="222"/>
      <c r="S168" s="222"/>
      <c r="T168" s="223">
        <v>0.17299999999999999</v>
      </c>
      <c r="U168" s="222">
        <f>ROUND(E168*T168,2)</f>
        <v>26.04</v>
      </c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112</v>
      </c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3"/>
      <c r="B169" s="219"/>
      <c r="C169" s="265" t="s">
        <v>373</v>
      </c>
      <c r="D169" s="224"/>
      <c r="E169" s="229">
        <v>150.5</v>
      </c>
      <c r="F169" s="232"/>
      <c r="G169" s="232"/>
      <c r="H169" s="232"/>
      <c r="I169" s="232"/>
      <c r="J169" s="232"/>
      <c r="K169" s="232"/>
      <c r="L169" s="232"/>
      <c r="M169" s="232"/>
      <c r="N169" s="222"/>
      <c r="O169" s="222"/>
      <c r="P169" s="222"/>
      <c r="Q169" s="222"/>
      <c r="R169" s="222"/>
      <c r="S169" s="222"/>
      <c r="T169" s="223"/>
      <c r="U169" s="222"/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114</v>
      </c>
      <c r="AF169" s="212">
        <v>0</v>
      </c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ht="22.5" outlineLevel="1" x14ac:dyDescent="0.2">
      <c r="A170" s="213">
        <v>112</v>
      </c>
      <c r="B170" s="219" t="s">
        <v>374</v>
      </c>
      <c r="C170" s="264" t="s">
        <v>375</v>
      </c>
      <c r="D170" s="221" t="s">
        <v>111</v>
      </c>
      <c r="E170" s="228">
        <v>157</v>
      </c>
      <c r="F170" s="231"/>
      <c r="G170" s="232">
        <f>ROUND(E170*F170,2)</f>
        <v>0</v>
      </c>
      <c r="H170" s="231"/>
      <c r="I170" s="232">
        <f>ROUND(E170*H170,2)</f>
        <v>0</v>
      </c>
      <c r="J170" s="231"/>
      <c r="K170" s="232">
        <f>ROUND(E170*J170,2)</f>
        <v>0</v>
      </c>
      <c r="L170" s="232">
        <v>21</v>
      </c>
      <c r="M170" s="232">
        <f>G170*(1+L170/100)</f>
        <v>0</v>
      </c>
      <c r="N170" s="222">
        <v>0</v>
      </c>
      <c r="O170" s="222">
        <f>ROUND(E170*N170,5)</f>
        <v>0</v>
      </c>
      <c r="P170" s="222">
        <v>4.9699999999999996E-3</v>
      </c>
      <c r="Q170" s="222">
        <f>ROUND(E170*P170,5)</f>
        <v>0.78029000000000004</v>
      </c>
      <c r="R170" s="222"/>
      <c r="S170" s="222"/>
      <c r="T170" s="223">
        <v>0.20399999999999999</v>
      </c>
      <c r="U170" s="222">
        <f>ROUND(E170*T170,2)</f>
        <v>32.03</v>
      </c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112</v>
      </c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3"/>
      <c r="B171" s="219"/>
      <c r="C171" s="265" t="s">
        <v>376</v>
      </c>
      <c r="D171" s="224"/>
      <c r="E171" s="229">
        <v>157</v>
      </c>
      <c r="F171" s="232"/>
      <c r="G171" s="232"/>
      <c r="H171" s="232"/>
      <c r="I171" s="232"/>
      <c r="J171" s="232"/>
      <c r="K171" s="232"/>
      <c r="L171" s="232"/>
      <c r="M171" s="232"/>
      <c r="N171" s="222"/>
      <c r="O171" s="222"/>
      <c r="P171" s="222"/>
      <c r="Q171" s="222"/>
      <c r="R171" s="222"/>
      <c r="S171" s="222"/>
      <c r="T171" s="223"/>
      <c r="U171" s="222"/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114</v>
      </c>
      <c r="AF171" s="212">
        <v>0</v>
      </c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2.5" outlineLevel="1" x14ac:dyDescent="0.2">
      <c r="A172" s="213">
        <v>113</v>
      </c>
      <c r="B172" s="219" t="s">
        <v>377</v>
      </c>
      <c r="C172" s="264" t="s">
        <v>378</v>
      </c>
      <c r="D172" s="221" t="s">
        <v>111</v>
      </c>
      <c r="E172" s="228">
        <v>29</v>
      </c>
      <c r="F172" s="231"/>
      <c r="G172" s="232">
        <f>ROUND(E172*F172,2)</f>
        <v>0</v>
      </c>
      <c r="H172" s="231"/>
      <c r="I172" s="232">
        <f>ROUND(E172*H172,2)</f>
        <v>0</v>
      </c>
      <c r="J172" s="231"/>
      <c r="K172" s="232">
        <f>ROUND(E172*J172,2)</f>
        <v>0</v>
      </c>
      <c r="L172" s="232">
        <v>21</v>
      </c>
      <c r="M172" s="232">
        <f>G172*(1+L172/100)</f>
        <v>0</v>
      </c>
      <c r="N172" s="222">
        <v>0</v>
      </c>
      <c r="O172" s="222">
        <f>ROUND(E172*N172,5)</f>
        <v>0</v>
      </c>
      <c r="P172" s="222">
        <v>6.7000000000000002E-3</v>
      </c>
      <c r="Q172" s="222">
        <f>ROUND(E172*P172,5)</f>
        <v>0.1943</v>
      </c>
      <c r="R172" s="222"/>
      <c r="S172" s="222"/>
      <c r="T172" s="223">
        <v>0.23899999999999999</v>
      </c>
      <c r="U172" s="222">
        <f>ROUND(E172*T172,2)</f>
        <v>6.93</v>
      </c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112</v>
      </c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3"/>
      <c r="B173" s="219"/>
      <c r="C173" s="265" t="s">
        <v>379</v>
      </c>
      <c r="D173" s="224"/>
      <c r="E173" s="229">
        <v>29</v>
      </c>
      <c r="F173" s="232"/>
      <c r="G173" s="232"/>
      <c r="H173" s="232"/>
      <c r="I173" s="232"/>
      <c r="J173" s="232"/>
      <c r="K173" s="232"/>
      <c r="L173" s="232"/>
      <c r="M173" s="232"/>
      <c r="N173" s="222"/>
      <c r="O173" s="222"/>
      <c r="P173" s="222"/>
      <c r="Q173" s="222"/>
      <c r="R173" s="222"/>
      <c r="S173" s="222"/>
      <c r="T173" s="223"/>
      <c r="U173" s="222"/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114</v>
      </c>
      <c r="AF173" s="212">
        <v>0</v>
      </c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2.5" outlineLevel="1" x14ac:dyDescent="0.2">
      <c r="A174" s="213">
        <v>114</v>
      </c>
      <c r="B174" s="219" t="s">
        <v>380</v>
      </c>
      <c r="C174" s="264" t="s">
        <v>381</v>
      </c>
      <c r="D174" s="221" t="s">
        <v>111</v>
      </c>
      <c r="E174" s="228">
        <v>46.5</v>
      </c>
      <c r="F174" s="231"/>
      <c r="G174" s="232">
        <f>ROUND(E174*F174,2)</f>
        <v>0</v>
      </c>
      <c r="H174" s="231"/>
      <c r="I174" s="232">
        <f>ROUND(E174*H174,2)</f>
        <v>0</v>
      </c>
      <c r="J174" s="231"/>
      <c r="K174" s="232">
        <f>ROUND(E174*J174,2)</f>
        <v>0</v>
      </c>
      <c r="L174" s="232">
        <v>21</v>
      </c>
      <c r="M174" s="232">
        <f>G174*(1+L174/100)</f>
        <v>0</v>
      </c>
      <c r="N174" s="222">
        <v>0</v>
      </c>
      <c r="O174" s="222">
        <f>ROUND(E174*N174,5)</f>
        <v>0</v>
      </c>
      <c r="P174" s="222">
        <v>1.102E-2</v>
      </c>
      <c r="Q174" s="222">
        <f>ROUND(E174*P174,5)</f>
        <v>0.51243000000000005</v>
      </c>
      <c r="R174" s="222"/>
      <c r="S174" s="222"/>
      <c r="T174" s="223">
        <v>0.29699999999999999</v>
      </c>
      <c r="U174" s="222">
        <f>ROUND(E174*T174,2)</f>
        <v>13.81</v>
      </c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112</v>
      </c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3"/>
      <c r="B175" s="219"/>
      <c r="C175" s="265" t="s">
        <v>382</v>
      </c>
      <c r="D175" s="224"/>
      <c r="E175" s="229">
        <v>46.5</v>
      </c>
      <c r="F175" s="232"/>
      <c r="G175" s="232"/>
      <c r="H175" s="232"/>
      <c r="I175" s="232"/>
      <c r="J175" s="232"/>
      <c r="K175" s="232"/>
      <c r="L175" s="232"/>
      <c r="M175" s="232"/>
      <c r="N175" s="222"/>
      <c r="O175" s="222"/>
      <c r="P175" s="222"/>
      <c r="Q175" s="222"/>
      <c r="R175" s="222"/>
      <c r="S175" s="222"/>
      <c r="T175" s="223"/>
      <c r="U175" s="222"/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114</v>
      </c>
      <c r="AF175" s="212">
        <v>0</v>
      </c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ht="22.5" outlineLevel="1" x14ac:dyDescent="0.2">
      <c r="A176" s="213">
        <v>115</v>
      </c>
      <c r="B176" s="219" t="s">
        <v>383</v>
      </c>
      <c r="C176" s="264" t="s">
        <v>384</v>
      </c>
      <c r="D176" s="221" t="s">
        <v>111</v>
      </c>
      <c r="E176" s="228">
        <v>46.5</v>
      </c>
      <c r="F176" s="231"/>
      <c r="G176" s="232">
        <f>ROUND(E176*F176,2)</f>
        <v>0</v>
      </c>
      <c r="H176" s="231"/>
      <c r="I176" s="232">
        <f>ROUND(E176*H176,2)</f>
        <v>0</v>
      </c>
      <c r="J176" s="231"/>
      <c r="K176" s="232">
        <f>ROUND(E176*J176,2)</f>
        <v>0</v>
      </c>
      <c r="L176" s="232">
        <v>21</v>
      </c>
      <c r="M176" s="232">
        <f>G176*(1+L176/100)</f>
        <v>0</v>
      </c>
      <c r="N176" s="222">
        <v>0</v>
      </c>
      <c r="O176" s="222">
        <f>ROUND(E176*N176,5)</f>
        <v>0</v>
      </c>
      <c r="P176" s="222">
        <v>1.4420000000000001E-2</v>
      </c>
      <c r="Q176" s="222">
        <f>ROUND(E176*P176,5)</f>
        <v>0.67052999999999996</v>
      </c>
      <c r="R176" s="222"/>
      <c r="S176" s="222"/>
      <c r="T176" s="223">
        <v>0.33300000000000002</v>
      </c>
      <c r="U176" s="222">
        <f>ROUND(E176*T176,2)</f>
        <v>15.48</v>
      </c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112</v>
      </c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3"/>
      <c r="B177" s="219"/>
      <c r="C177" s="265" t="s">
        <v>385</v>
      </c>
      <c r="D177" s="224"/>
      <c r="E177" s="229">
        <v>46.5</v>
      </c>
      <c r="F177" s="232"/>
      <c r="G177" s="232"/>
      <c r="H177" s="232"/>
      <c r="I177" s="232"/>
      <c r="J177" s="232"/>
      <c r="K177" s="232"/>
      <c r="L177" s="232"/>
      <c r="M177" s="232"/>
      <c r="N177" s="222"/>
      <c r="O177" s="222"/>
      <c r="P177" s="222"/>
      <c r="Q177" s="222"/>
      <c r="R177" s="222"/>
      <c r="S177" s="222"/>
      <c r="T177" s="223"/>
      <c r="U177" s="222"/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114</v>
      </c>
      <c r="AF177" s="212">
        <v>0</v>
      </c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3">
        <v>116</v>
      </c>
      <c r="B178" s="219" t="s">
        <v>386</v>
      </c>
      <c r="C178" s="264" t="s">
        <v>387</v>
      </c>
      <c r="D178" s="221" t="s">
        <v>132</v>
      </c>
      <c r="E178" s="228">
        <v>17</v>
      </c>
      <c r="F178" s="231"/>
      <c r="G178" s="232">
        <f>ROUND(E178*F178,2)</f>
        <v>0</v>
      </c>
      <c r="H178" s="231"/>
      <c r="I178" s="232">
        <f>ROUND(E178*H178,2)</f>
        <v>0</v>
      </c>
      <c r="J178" s="231"/>
      <c r="K178" s="232">
        <f>ROUND(E178*J178,2)</f>
        <v>0</v>
      </c>
      <c r="L178" s="232">
        <v>21</v>
      </c>
      <c r="M178" s="232">
        <f>G178*(1+L178/100)</f>
        <v>0</v>
      </c>
      <c r="N178" s="222">
        <v>0</v>
      </c>
      <c r="O178" s="222">
        <f>ROUND(E178*N178,5)</f>
        <v>0</v>
      </c>
      <c r="P178" s="222">
        <v>5.2999999999999998E-4</v>
      </c>
      <c r="Q178" s="222">
        <f>ROUND(E178*P178,5)</f>
        <v>9.0100000000000006E-3</v>
      </c>
      <c r="R178" s="222"/>
      <c r="S178" s="222"/>
      <c r="T178" s="223">
        <v>6.2E-2</v>
      </c>
      <c r="U178" s="222">
        <f>ROUND(E178*T178,2)</f>
        <v>1.05</v>
      </c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112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3">
        <v>117</v>
      </c>
      <c r="B179" s="219" t="s">
        <v>388</v>
      </c>
      <c r="C179" s="264" t="s">
        <v>389</v>
      </c>
      <c r="D179" s="221" t="s">
        <v>132</v>
      </c>
      <c r="E179" s="228">
        <v>26</v>
      </c>
      <c r="F179" s="231"/>
      <c r="G179" s="232">
        <f>ROUND(E179*F179,2)</f>
        <v>0</v>
      </c>
      <c r="H179" s="231"/>
      <c r="I179" s="232">
        <f>ROUND(E179*H179,2)</f>
        <v>0</v>
      </c>
      <c r="J179" s="231"/>
      <c r="K179" s="232">
        <f>ROUND(E179*J179,2)</f>
        <v>0</v>
      </c>
      <c r="L179" s="232">
        <v>21</v>
      </c>
      <c r="M179" s="232">
        <f>G179*(1+L179/100)</f>
        <v>0</v>
      </c>
      <c r="N179" s="222">
        <v>0</v>
      </c>
      <c r="O179" s="222">
        <f>ROUND(E179*N179,5)</f>
        <v>0</v>
      </c>
      <c r="P179" s="222">
        <v>1.23E-3</v>
      </c>
      <c r="Q179" s="222">
        <f>ROUND(E179*P179,5)</f>
        <v>3.1980000000000001E-2</v>
      </c>
      <c r="R179" s="222"/>
      <c r="S179" s="222"/>
      <c r="T179" s="223">
        <v>7.1999999999999995E-2</v>
      </c>
      <c r="U179" s="222">
        <f>ROUND(E179*T179,2)</f>
        <v>1.87</v>
      </c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112</v>
      </c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3">
        <v>118</v>
      </c>
      <c r="B180" s="219" t="s">
        <v>390</v>
      </c>
      <c r="C180" s="264" t="s">
        <v>391</v>
      </c>
      <c r="D180" s="221" t="s">
        <v>132</v>
      </c>
      <c r="E180" s="228">
        <v>7</v>
      </c>
      <c r="F180" s="231"/>
      <c r="G180" s="232">
        <f>ROUND(E180*F180,2)</f>
        <v>0</v>
      </c>
      <c r="H180" s="231"/>
      <c r="I180" s="232">
        <f>ROUND(E180*H180,2)</f>
        <v>0</v>
      </c>
      <c r="J180" s="231"/>
      <c r="K180" s="232">
        <f>ROUND(E180*J180,2)</f>
        <v>0</v>
      </c>
      <c r="L180" s="232">
        <v>21</v>
      </c>
      <c r="M180" s="232">
        <f>G180*(1+L180/100)</f>
        <v>0</v>
      </c>
      <c r="N180" s="222">
        <v>0</v>
      </c>
      <c r="O180" s="222">
        <f>ROUND(E180*N180,5)</f>
        <v>0</v>
      </c>
      <c r="P180" s="222">
        <v>2.4399999999999999E-3</v>
      </c>
      <c r="Q180" s="222">
        <f>ROUND(E180*P180,5)</f>
        <v>1.7080000000000001E-2</v>
      </c>
      <c r="R180" s="222"/>
      <c r="S180" s="222"/>
      <c r="T180" s="223">
        <v>0.114</v>
      </c>
      <c r="U180" s="222">
        <f>ROUND(E180*T180,2)</f>
        <v>0.8</v>
      </c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112</v>
      </c>
      <c r="AF180" s="212"/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3">
        <v>119</v>
      </c>
      <c r="B181" s="219" t="s">
        <v>392</v>
      </c>
      <c r="C181" s="264" t="s">
        <v>393</v>
      </c>
      <c r="D181" s="221" t="s">
        <v>132</v>
      </c>
      <c r="E181" s="228">
        <v>2</v>
      </c>
      <c r="F181" s="231"/>
      <c r="G181" s="232">
        <f>ROUND(E181*F181,2)</f>
        <v>0</v>
      </c>
      <c r="H181" s="231"/>
      <c r="I181" s="232">
        <f>ROUND(E181*H181,2)</f>
        <v>0</v>
      </c>
      <c r="J181" s="231"/>
      <c r="K181" s="232">
        <f>ROUND(E181*J181,2)</f>
        <v>0</v>
      </c>
      <c r="L181" s="232">
        <v>21</v>
      </c>
      <c r="M181" s="232">
        <f>G181*(1+L181/100)</f>
        <v>0</v>
      </c>
      <c r="N181" s="222">
        <v>0</v>
      </c>
      <c r="O181" s="222">
        <f>ROUND(E181*N181,5)</f>
        <v>0</v>
      </c>
      <c r="P181" s="222">
        <v>2.826E-2</v>
      </c>
      <c r="Q181" s="222">
        <f>ROUND(E181*P181,5)</f>
        <v>5.6520000000000001E-2</v>
      </c>
      <c r="R181" s="222"/>
      <c r="S181" s="222"/>
      <c r="T181" s="223">
        <v>0.434</v>
      </c>
      <c r="U181" s="222">
        <f>ROUND(E181*T181,2)</f>
        <v>0.87</v>
      </c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112</v>
      </c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ht="22.5" outlineLevel="1" x14ac:dyDescent="0.2">
      <c r="A182" s="213">
        <v>120</v>
      </c>
      <c r="B182" s="219" t="s">
        <v>394</v>
      </c>
      <c r="C182" s="264" t="s">
        <v>395</v>
      </c>
      <c r="D182" s="221" t="s">
        <v>132</v>
      </c>
      <c r="E182" s="228">
        <v>1</v>
      </c>
      <c r="F182" s="231"/>
      <c r="G182" s="232">
        <f>ROUND(E182*F182,2)</f>
        <v>0</v>
      </c>
      <c r="H182" s="231"/>
      <c r="I182" s="232">
        <f>ROUND(E182*H182,2)</f>
        <v>0</v>
      </c>
      <c r="J182" s="231"/>
      <c r="K182" s="232">
        <f>ROUND(E182*J182,2)</f>
        <v>0</v>
      </c>
      <c r="L182" s="232">
        <v>21</v>
      </c>
      <c r="M182" s="232">
        <f>G182*(1+L182/100)</f>
        <v>0</v>
      </c>
      <c r="N182" s="222">
        <v>0</v>
      </c>
      <c r="O182" s="222">
        <f>ROUND(E182*N182,5)</f>
        <v>0</v>
      </c>
      <c r="P182" s="222">
        <v>3.3079999999999998E-2</v>
      </c>
      <c r="Q182" s="222">
        <f>ROUND(E182*P182,5)</f>
        <v>3.3079999999999998E-2</v>
      </c>
      <c r="R182" s="222"/>
      <c r="S182" s="222"/>
      <c r="T182" s="223">
        <v>0.57899999999999996</v>
      </c>
      <c r="U182" s="222">
        <f>ROUND(E182*T182,2)</f>
        <v>0.57999999999999996</v>
      </c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112</v>
      </c>
      <c r="AF182" s="212"/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3">
        <v>121</v>
      </c>
      <c r="B183" s="219" t="s">
        <v>396</v>
      </c>
      <c r="C183" s="264" t="s">
        <v>397</v>
      </c>
      <c r="D183" s="221" t="s">
        <v>204</v>
      </c>
      <c r="E183" s="228">
        <v>2.6257899999999998</v>
      </c>
      <c r="F183" s="231"/>
      <c r="G183" s="232">
        <f>ROUND(E183*F183,2)</f>
        <v>0</v>
      </c>
      <c r="H183" s="231"/>
      <c r="I183" s="232">
        <f>ROUND(E183*H183,2)</f>
        <v>0</v>
      </c>
      <c r="J183" s="231"/>
      <c r="K183" s="232">
        <f>ROUND(E183*J183,2)</f>
        <v>0</v>
      </c>
      <c r="L183" s="232">
        <v>21</v>
      </c>
      <c r="M183" s="232">
        <f>G183*(1+L183/100)</f>
        <v>0</v>
      </c>
      <c r="N183" s="222">
        <v>0</v>
      </c>
      <c r="O183" s="222">
        <f>ROUND(E183*N183,5)</f>
        <v>0</v>
      </c>
      <c r="P183" s="222">
        <v>0</v>
      </c>
      <c r="Q183" s="222">
        <f>ROUND(E183*P183,5)</f>
        <v>0</v>
      </c>
      <c r="R183" s="222"/>
      <c r="S183" s="222"/>
      <c r="T183" s="223">
        <v>3.379</v>
      </c>
      <c r="U183" s="222">
        <f>ROUND(E183*T183,2)</f>
        <v>8.8699999999999992</v>
      </c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112</v>
      </c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x14ac:dyDescent="0.2">
      <c r="A184" s="214" t="s">
        <v>107</v>
      </c>
      <c r="B184" s="220" t="s">
        <v>75</v>
      </c>
      <c r="C184" s="266" t="s">
        <v>76</v>
      </c>
      <c r="D184" s="225"/>
      <c r="E184" s="230"/>
      <c r="F184" s="233"/>
      <c r="G184" s="233">
        <f>SUMIF(AE185:AE193,"&lt;&gt;NOR",G185:G193)</f>
        <v>0</v>
      </c>
      <c r="H184" s="233"/>
      <c r="I184" s="233">
        <f>SUM(I185:I193)</f>
        <v>0</v>
      </c>
      <c r="J184" s="233"/>
      <c r="K184" s="233">
        <f>SUM(K185:K193)</f>
        <v>0</v>
      </c>
      <c r="L184" s="233"/>
      <c r="M184" s="233">
        <f>SUM(M185:M193)</f>
        <v>0</v>
      </c>
      <c r="N184" s="226"/>
      <c r="O184" s="226">
        <f>SUM(O185:O193)</f>
        <v>8.6400000000000001E-3</v>
      </c>
      <c r="P184" s="226"/>
      <c r="Q184" s="226">
        <f>SUM(Q185:Q193)</f>
        <v>1.1428399999999999</v>
      </c>
      <c r="R184" s="226"/>
      <c r="S184" s="226"/>
      <c r="T184" s="227"/>
      <c r="U184" s="226">
        <f>SUM(U185:U193)</f>
        <v>27.47</v>
      </c>
      <c r="AE184" t="s">
        <v>108</v>
      </c>
    </row>
    <row r="185" spans="1:60" ht="22.5" outlineLevel="1" x14ac:dyDescent="0.2">
      <c r="A185" s="213">
        <v>122</v>
      </c>
      <c r="B185" s="219" t="s">
        <v>398</v>
      </c>
      <c r="C185" s="264" t="s">
        <v>399</v>
      </c>
      <c r="D185" s="221" t="s">
        <v>111</v>
      </c>
      <c r="E185" s="228">
        <v>2</v>
      </c>
      <c r="F185" s="231"/>
      <c r="G185" s="232">
        <f>ROUND(E185*F185,2)</f>
        <v>0</v>
      </c>
      <c r="H185" s="231"/>
      <c r="I185" s="232">
        <f>ROUND(E185*H185,2)</f>
        <v>0</v>
      </c>
      <c r="J185" s="231"/>
      <c r="K185" s="232">
        <f>ROUND(E185*J185,2)</f>
        <v>0</v>
      </c>
      <c r="L185" s="232">
        <v>21</v>
      </c>
      <c r="M185" s="232">
        <f>G185*(1+L185/100)</f>
        <v>0</v>
      </c>
      <c r="N185" s="222">
        <v>2.0000000000000002E-5</v>
      </c>
      <c r="O185" s="222">
        <f>ROUND(E185*N185,5)</f>
        <v>4.0000000000000003E-5</v>
      </c>
      <c r="P185" s="222">
        <v>1E-3</v>
      </c>
      <c r="Q185" s="222">
        <f>ROUND(E185*P185,5)</f>
        <v>2E-3</v>
      </c>
      <c r="R185" s="222"/>
      <c r="S185" s="222"/>
      <c r="T185" s="223">
        <v>5.0999999999999997E-2</v>
      </c>
      <c r="U185" s="222">
        <f>ROUND(E185*T185,2)</f>
        <v>0.1</v>
      </c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112</v>
      </c>
      <c r="AF185" s="212"/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2.5" outlineLevel="1" x14ac:dyDescent="0.2">
      <c r="A186" s="213">
        <v>123</v>
      </c>
      <c r="B186" s="219" t="s">
        <v>400</v>
      </c>
      <c r="C186" s="264" t="s">
        <v>401</v>
      </c>
      <c r="D186" s="221" t="s">
        <v>111</v>
      </c>
      <c r="E186" s="228">
        <v>28</v>
      </c>
      <c r="F186" s="231"/>
      <c r="G186" s="232">
        <f>ROUND(E186*F186,2)</f>
        <v>0</v>
      </c>
      <c r="H186" s="231"/>
      <c r="I186" s="232">
        <f>ROUND(E186*H186,2)</f>
        <v>0</v>
      </c>
      <c r="J186" s="231"/>
      <c r="K186" s="232">
        <f>ROUND(E186*J186,2)</f>
        <v>0</v>
      </c>
      <c r="L186" s="232">
        <v>21</v>
      </c>
      <c r="M186" s="232">
        <f>G186*(1+L186/100)</f>
        <v>0</v>
      </c>
      <c r="N186" s="222">
        <v>2.0000000000000002E-5</v>
      </c>
      <c r="O186" s="222">
        <f>ROUND(E186*N186,5)</f>
        <v>5.5999999999999995E-4</v>
      </c>
      <c r="P186" s="222">
        <v>3.2000000000000002E-3</v>
      </c>
      <c r="Q186" s="222">
        <f>ROUND(E186*P186,5)</f>
        <v>8.9599999999999999E-2</v>
      </c>
      <c r="R186" s="222"/>
      <c r="S186" s="222"/>
      <c r="T186" s="223">
        <v>5.2999999999999999E-2</v>
      </c>
      <c r="U186" s="222">
        <f>ROUND(E186*T186,2)</f>
        <v>1.48</v>
      </c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112</v>
      </c>
      <c r="AF186" s="212"/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3"/>
      <c r="B187" s="219"/>
      <c r="C187" s="265" t="s">
        <v>347</v>
      </c>
      <c r="D187" s="224"/>
      <c r="E187" s="229">
        <v>28</v>
      </c>
      <c r="F187" s="232"/>
      <c r="G187" s="232"/>
      <c r="H187" s="232"/>
      <c r="I187" s="232"/>
      <c r="J187" s="232"/>
      <c r="K187" s="232"/>
      <c r="L187" s="232"/>
      <c r="M187" s="232"/>
      <c r="N187" s="222"/>
      <c r="O187" s="222"/>
      <c r="P187" s="222"/>
      <c r="Q187" s="222"/>
      <c r="R187" s="222"/>
      <c r="S187" s="222"/>
      <c r="T187" s="223"/>
      <c r="U187" s="222"/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114</v>
      </c>
      <c r="AF187" s="212">
        <v>0</v>
      </c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2.5" outlineLevel="1" x14ac:dyDescent="0.2">
      <c r="A188" s="213">
        <v>124</v>
      </c>
      <c r="B188" s="219" t="s">
        <v>402</v>
      </c>
      <c r="C188" s="264" t="s">
        <v>403</v>
      </c>
      <c r="D188" s="221" t="s">
        <v>111</v>
      </c>
      <c r="E188" s="228">
        <v>44</v>
      </c>
      <c r="F188" s="231"/>
      <c r="G188" s="232">
        <f>ROUND(E188*F188,2)</f>
        <v>0</v>
      </c>
      <c r="H188" s="231"/>
      <c r="I188" s="232">
        <f>ROUND(E188*H188,2)</f>
        <v>0</v>
      </c>
      <c r="J188" s="231"/>
      <c r="K188" s="232">
        <f>ROUND(E188*J188,2)</f>
        <v>0</v>
      </c>
      <c r="L188" s="232">
        <v>21</v>
      </c>
      <c r="M188" s="232">
        <f>G188*(1+L188/100)</f>
        <v>0</v>
      </c>
      <c r="N188" s="222">
        <v>5.0000000000000002E-5</v>
      </c>
      <c r="O188" s="222">
        <f>ROUND(E188*N188,5)</f>
        <v>2.2000000000000001E-3</v>
      </c>
      <c r="P188" s="222">
        <v>5.3200000000000001E-3</v>
      </c>
      <c r="Q188" s="222">
        <f>ROUND(E188*P188,5)</f>
        <v>0.23408000000000001</v>
      </c>
      <c r="R188" s="222"/>
      <c r="S188" s="222"/>
      <c r="T188" s="223">
        <v>0.10299999999999999</v>
      </c>
      <c r="U188" s="222">
        <f>ROUND(E188*T188,2)</f>
        <v>4.53</v>
      </c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112</v>
      </c>
      <c r="AF188" s="212"/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3"/>
      <c r="B189" s="219"/>
      <c r="C189" s="265" t="s">
        <v>350</v>
      </c>
      <c r="D189" s="224"/>
      <c r="E189" s="229">
        <v>44</v>
      </c>
      <c r="F189" s="232"/>
      <c r="G189" s="232"/>
      <c r="H189" s="232"/>
      <c r="I189" s="232"/>
      <c r="J189" s="232"/>
      <c r="K189" s="232"/>
      <c r="L189" s="232"/>
      <c r="M189" s="232"/>
      <c r="N189" s="222"/>
      <c r="O189" s="222"/>
      <c r="P189" s="222"/>
      <c r="Q189" s="222"/>
      <c r="R189" s="222"/>
      <c r="S189" s="222"/>
      <c r="T189" s="223"/>
      <c r="U189" s="22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114</v>
      </c>
      <c r="AF189" s="212">
        <v>0</v>
      </c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13">
        <v>125</v>
      </c>
      <c r="B190" s="219" t="s">
        <v>404</v>
      </c>
      <c r="C190" s="264" t="s">
        <v>405</v>
      </c>
      <c r="D190" s="221" t="s">
        <v>111</v>
      </c>
      <c r="E190" s="228">
        <v>84</v>
      </c>
      <c r="F190" s="231"/>
      <c r="G190" s="232">
        <f>ROUND(E190*F190,2)</f>
        <v>0</v>
      </c>
      <c r="H190" s="231"/>
      <c r="I190" s="232">
        <f>ROUND(E190*H190,2)</f>
        <v>0</v>
      </c>
      <c r="J190" s="231"/>
      <c r="K190" s="232">
        <f>ROUND(E190*J190,2)</f>
        <v>0</v>
      </c>
      <c r="L190" s="232">
        <v>21</v>
      </c>
      <c r="M190" s="232">
        <f>G190*(1+L190/100)</f>
        <v>0</v>
      </c>
      <c r="N190" s="222">
        <v>6.0000000000000002E-5</v>
      </c>
      <c r="O190" s="222">
        <f>ROUND(E190*N190,5)</f>
        <v>5.0400000000000002E-3</v>
      </c>
      <c r="P190" s="222">
        <v>8.4100000000000008E-3</v>
      </c>
      <c r="Q190" s="222">
        <f>ROUND(E190*P190,5)</f>
        <v>0.70643999999999996</v>
      </c>
      <c r="R190" s="222"/>
      <c r="S190" s="222"/>
      <c r="T190" s="223">
        <v>0.187</v>
      </c>
      <c r="U190" s="222">
        <f>ROUND(E190*T190,2)</f>
        <v>15.71</v>
      </c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112</v>
      </c>
      <c r="AF190" s="212"/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3"/>
      <c r="B191" s="219"/>
      <c r="C191" s="265" t="s">
        <v>353</v>
      </c>
      <c r="D191" s="224"/>
      <c r="E191" s="229">
        <v>84</v>
      </c>
      <c r="F191" s="232"/>
      <c r="G191" s="232"/>
      <c r="H191" s="232"/>
      <c r="I191" s="232"/>
      <c r="J191" s="232"/>
      <c r="K191" s="232"/>
      <c r="L191" s="232"/>
      <c r="M191" s="232"/>
      <c r="N191" s="222"/>
      <c r="O191" s="222"/>
      <c r="P191" s="222"/>
      <c r="Q191" s="222"/>
      <c r="R191" s="222"/>
      <c r="S191" s="222"/>
      <c r="T191" s="223"/>
      <c r="U191" s="222"/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114</v>
      </c>
      <c r="AF191" s="212">
        <v>0</v>
      </c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2.5" outlineLevel="1" x14ac:dyDescent="0.2">
      <c r="A192" s="213">
        <v>126</v>
      </c>
      <c r="B192" s="219" t="s">
        <v>406</v>
      </c>
      <c r="C192" s="264" t="s">
        <v>407</v>
      </c>
      <c r="D192" s="221" t="s">
        <v>111</v>
      </c>
      <c r="E192" s="228">
        <v>8</v>
      </c>
      <c r="F192" s="231"/>
      <c r="G192" s="232">
        <f>ROUND(E192*F192,2)</f>
        <v>0</v>
      </c>
      <c r="H192" s="231"/>
      <c r="I192" s="232">
        <f>ROUND(E192*H192,2)</f>
        <v>0</v>
      </c>
      <c r="J192" s="231"/>
      <c r="K192" s="232">
        <f>ROUND(E192*J192,2)</f>
        <v>0</v>
      </c>
      <c r="L192" s="232">
        <v>21</v>
      </c>
      <c r="M192" s="232">
        <f>G192*(1+L192/100)</f>
        <v>0</v>
      </c>
      <c r="N192" s="222">
        <v>1E-4</v>
      </c>
      <c r="O192" s="222">
        <f>ROUND(E192*N192,5)</f>
        <v>8.0000000000000004E-4</v>
      </c>
      <c r="P192" s="222">
        <v>1.384E-2</v>
      </c>
      <c r="Q192" s="222">
        <f>ROUND(E192*P192,5)</f>
        <v>0.11072</v>
      </c>
      <c r="R192" s="222"/>
      <c r="S192" s="222"/>
      <c r="T192" s="223">
        <v>0.19800000000000001</v>
      </c>
      <c r="U192" s="222">
        <f>ROUND(E192*T192,2)</f>
        <v>1.58</v>
      </c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112</v>
      </c>
      <c r="AF192" s="212"/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3">
        <v>127</v>
      </c>
      <c r="B193" s="219" t="s">
        <v>408</v>
      </c>
      <c r="C193" s="264" t="s">
        <v>409</v>
      </c>
      <c r="D193" s="221" t="s">
        <v>204</v>
      </c>
      <c r="E193" s="228">
        <v>1.1428400000000001</v>
      </c>
      <c r="F193" s="231"/>
      <c r="G193" s="232">
        <f>ROUND(E193*F193,2)</f>
        <v>0</v>
      </c>
      <c r="H193" s="231"/>
      <c r="I193" s="232">
        <f>ROUND(E193*H193,2)</f>
        <v>0</v>
      </c>
      <c r="J193" s="231"/>
      <c r="K193" s="232">
        <f>ROUND(E193*J193,2)</f>
        <v>0</v>
      </c>
      <c r="L193" s="232">
        <v>21</v>
      </c>
      <c r="M193" s="232">
        <f>G193*(1+L193/100)</f>
        <v>0</v>
      </c>
      <c r="N193" s="222">
        <v>0</v>
      </c>
      <c r="O193" s="222">
        <f>ROUND(E193*N193,5)</f>
        <v>0</v>
      </c>
      <c r="P193" s="222">
        <v>0</v>
      </c>
      <c r="Q193" s="222">
        <f>ROUND(E193*P193,5)</f>
        <v>0</v>
      </c>
      <c r="R193" s="222"/>
      <c r="S193" s="222"/>
      <c r="T193" s="223">
        <v>3.5630000000000002</v>
      </c>
      <c r="U193" s="222">
        <f>ROUND(E193*T193,2)</f>
        <v>4.07</v>
      </c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112</v>
      </c>
      <c r="AF193" s="212"/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x14ac:dyDescent="0.2">
      <c r="A194" s="214" t="s">
        <v>107</v>
      </c>
      <c r="B194" s="220" t="s">
        <v>77</v>
      </c>
      <c r="C194" s="266" t="s">
        <v>78</v>
      </c>
      <c r="D194" s="225"/>
      <c r="E194" s="230"/>
      <c r="F194" s="233"/>
      <c r="G194" s="233">
        <f>SUMIF(AE195:AE201,"&lt;&gt;NOR",G195:G201)</f>
        <v>0</v>
      </c>
      <c r="H194" s="233"/>
      <c r="I194" s="233">
        <f>SUM(I195:I201)</f>
        <v>0</v>
      </c>
      <c r="J194" s="233"/>
      <c r="K194" s="233">
        <f>SUM(K195:K201)</f>
        <v>0</v>
      </c>
      <c r="L194" s="233"/>
      <c r="M194" s="233">
        <f>SUM(M195:M201)</f>
        <v>0</v>
      </c>
      <c r="N194" s="226"/>
      <c r="O194" s="226">
        <f>SUM(O195:O201)</f>
        <v>1.01E-3</v>
      </c>
      <c r="P194" s="226"/>
      <c r="Q194" s="226">
        <f>SUM(Q195:Q201)</f>
        <v>0.55872999999999995</v>
      </c>
      <c r="R194" s="226"/>
      <c r="S194" s="226"/>
      <c r="T194" s="227"/>
      <c r="U194" s="226">
        <f>SUM(U195:U201)</f>
        <v>13.61</v>
      </c>
      <c r="AE194" t="s">
        <v>108</v>
      </c>
    </row>
    <row r="195" spans="1:60" outlineLevel="1" x14ac:dyDescent="0.2">
      <c r="A195" s="213">
        <v>128</v>
      </c>
      <c r="B195" s="219" t="s">
        <v>410</v>
      </c>
      <c r="C195" s="264" t="s">
        <v>411</v>
      </c>
      <c r="D195" s="221" t="s">
        <v>132</v>
      </c>
      <c r="E195" s="228">
        <v>3</v>
      </c>
      <c r="F195" s="231"/>
      <c r="G195" s="232">
        <f>ROUND(E195*F195,2)</f>
        <v>0</v>
      </c>
      <c r="H195" s="231"/>
      <c r="I195" s="232">
        <f>ROUND(E195*H195,2)</f>
        <v>0</v>
      </c>
      <c r="J195" s="231"/>
      <c r="K195" s="232">
        <f>ROUND(E195*J195,2)</f>
        <v>0</v>
      </c>
      <c r="L195" s="232">
        <v>21</v>
      </c>
      <c r="M195" s="232">
        <f>G195*(1+L195/100)</f>
        <v>0</v>
      </c>
      <c r="N195" s="222">
        <v>2.0000000000000002E-5</v>
      </c>
      <c r="O195" s="222">
        <f>ROUND(E195*N195,5)</f>
        <v>6.0000000000000002E-5</v>
      </c>
      <c r="P195" s="222">
        <v>1.4E-2</v>
      </c>
      <c r="Q195" s="222">
        <f>ROUND(E195*P195,5)</f>
        <v>4.2000000000000003E-2</v>
      </c>
      <c r="R195" s="222"/>
      <c r="S195" s="222"/>
      <c r="T195" s="223">
        <v>0.52</v>
      </c>
      <c r="U195" s="222">
        <f>ROUND(E195*T195,2)</f>
        <v>1.56</v>
      </c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112</v>
      </c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3">
        <v>129</v>
      </c>
      <c r="B196" s="219" t="s">
        <v>412</v>
      </c>
      <c r="C196" s="264" t="s">
        <v>413</v>
      </c>
      <c r="D196" s="221" t="s">
        <v>132</v>
      </c>
      <c r="E196" s="228">
        <v>13</v>
      </c>
      <c r="F196" s="231"/>
      <c r="G196" s="232">
        <f>ROUND(E196*F196,2)</f>
        <v>0</v>
      </c>
      <c r="H196" s="231"/>
      <c r="I196" s="232">
        <f>ROUND(E196*H196,2)</f>
        <v>0</v>
      </c>
      <c r="J196" s="231"/>
      <c r="K196" s="232">
        <f>ROUND(E196*J196,2)</f>
        <v>0</v>
      </c>
      <c r="L196" s="232">
        <v>21</v>
      </c>
      <c r="M196" s="232">
        <f>G196*(1+L196/100)</f>
        <v>0</v>
      </c>
      <c r="N196" s="222">
        <v>2.0000000000000002E-5</v>
      </c>
      <c r="O196" s="222">
        <f>ROUND(E196*N196,5)</f>
        <v>2.5999999999999998E-4</v>
      </c>
      <c r="P196" s="222">
        <v>3.9E-2</v>
      </c>
      <c r="Q196" s="222">
        <f>ROUND(E196*P196,5)</f>
        <v>0.50700000000000001</v>
      </c>
      <c r="R196" s="222"/>
      <c r="S196" s="222"/>
      <c r="T196" s="223">
        <v>0.70699999999999996</v>
      </c>
      <c r="U196" s="222">
        <f>ROUND(E196*T196,2)</f>
        <v>9.19</v>
      </c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112</v>
      </c>
      <c r="AF196" s="212"/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3">
        <v>130</v>
      </c>
      <c r="B197" s="219" t="s">
        <v>414</v>
      </c>
      <c r="C197" s="264" t="s">
        <v>415</v>
      </c>
      <c r="D197" s="221" t="s">
        <v>132</v>
      </c>
      <c r="E197" s="228">
        <v>2</v>
      </c>
      <c r="F197" s="231"/>
      <c r="G197" s="232">
        <f>ROUND(E197*F197,2)</f>
        <v>0</v>
      </c>
      <c r="H197" s="231"/>
      <c r="I197" s="232">
        <f>ROUND(E197*H197,2)</f>
        <v>0</v>
      </c>
      <c r="J197" s="231"/>
      <c r="K197" s="232">
        <f>ROUND(E197*J197,2)</f>
        <v>0</v>
      </c>
      <c r="L197" s="232">
        <v>21</v>
      </c>
      <c r="M197" s="232">
        <f>G197*(1+L197/100)</f>
        <v>0</v>
      </c>
      <c r="N197" s="222">
        <v>4.0000000000000003E-5</v>
      </c>
      <c r="O197" s="222">
        <f>ROUND(E197*N197,5)</f>
        <v>8.0000000000000007E-5</v>
      </c>
      <c r="P197" s="222">
        <v>4.4999999999999999E-4</v>
      </c>
      <c r="Q197" s="222">
        <f>ROUND(E197*P197,5)</f>
        <v>8.9999999999999998E-4</v>
      </c>
      <c r="R197" s="222"/>
      <c r="S197" s="222"/>
      <c r="T197" s="223">
        <v>5.1999999999999998E-2</v>
      </c>
      <c r="U197" s="222">
        <f>ROUND(E197*T197,2)</f>
        <v>0.1</v>
      </c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112</v>
      </c>
      <c r="AF197" s="212"/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3">
        <v>131</v>
      </c>
      <c r="B198" s="219" t="s">
        <v>416</v>
      </c>
      <c r="C198" s="264" t="s">
        <v>417</v>
      </c>
      <c r="D198" s="221" t="s">
        <v>132</v>
      </c>
      <c r="E198" s="228">
        <v>3</v>
      </c>
      <c r="F198" s="231"/>
      <c r="G198" s="232">
        <f>ROUND(E198*F198,2)</f>
        <v>0</v>
      </c>
      <c r="H198" s="231"/>
      <c r="I198" s="232">
        <f>ROUND(E198*H198,2)</f>
        <v>0</v>
      </c>
      <c r="J198" s="231"/>
      <c r="K198" s="232">
        <f>ROUND(E198*J198,2)</f>
        <v>0</v>
      </c>
      <c r="L198" s="232">
        <v>21</v>
      </c>
      <c r="M198" s="232">
        <f>G198*(1+L198/100)</f>
        <v>0</v>
      </c>
      <c r="N198" s="222">
        <v>9.0000000000000006E-5</v>
      </c>
      <c r="O198" s="222">
        <f>ROUND(E198*N198,5)</f>
        <v>2.7E-4</v>
      </c>
      <c r="P198" s="222">
        <v>4.4999999999999999E-4</v>
      </c>
      <c r="Q198" s="222">
        <f>ROUND(E198*P198,5)</f>
        <v>1.3500000000000001E-3</v>
      </c>
      <c r="R198" s="222"/>
      <c r="S198" s="222"/>
      <c r="T198" s="223">
        <v>0.16600000000000001</v>
      </c>
      <c r="U198" s="222">
        <f>ROUND(E198*T198,2)</f>
        <v>0.5</v>
      </c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 t="s">
        <v>112</v>
      </c>
      <c r="AF198" s="212"/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3">
        <v>132</v>
      </c>
      <c r="B199" s="219" t="s">
        <v>418</v>
      </c>
      <c r="C199" s="264" t="s">
        <v>419</v>
      </c>
      <c r="D199" s="221" t="s">
        <v>132</v>
      </c>
      <c r="E199" s="228">
        <v>1</v>
      </c>
      <c r="F199" s="231"/>
      <c r="G199" s="232">
        <f>ROUND(E199*F199,2)</f>
        <v>0</v>
      </c>
      <c r="H199" s="231"/>
      <c r="I199" s="232">
        <f>ROUND(E199*H199,2)</f>
        <v>0</v>
      </c>
      <c r="J199" s="231"/>
      <c r="K199" s="232">
        <f>ROUND(E199*J199,2)</f>
        <v>0</v>
      </c>
      <c r="L199" s="232">
        <v>21</v>
      </c>
      <c r="M199" s="232">
        <f>G199*(1+L199/100)</f>
        <v>0</v>
      </c>
      <c r="N199" s="222">
        <v>2.1000000000000001E-4</v>
      </c>
      <c r="O199" s="222">
        <f>ROUND(E199*N199,5)</f>
        <v>2.1000000000000001E-4</v>
      </c>
      <c r="P199" s="222">
        <v>3.5000000000000001E-3</v>
      </c>
      <c r="Q199" s="222">
        <f>ROUND(E199*P199,5)</f>
        <v>3.5000000000000001E-3</v>
      </c>
      <c r="R199" s="222"/>
      <c r="S199" s="222"/>
      <c r="T199" s="223">
        <v>0.374</v>
      </c>
      <c r="U199" s="222">
        <f>ROUND(E199*T199,2)</f>
        <v>0.37</v>
      </c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112</v>
      </c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3">
        <v>133</v>
      </c>
      <c r="B200" s="219" t="s">
        <v>420</v>
      </c>
      <c r="C200" s="264" t="s">
        <v>421</v>
      </c>
      <c r="D200" s="221" t="s">
        <v>132</v>
      </c>
      <c r="E200" s="228">
        <v>1</v>
      </c>
      <c r="F200" s="231"/>
      <c r="G200" s="232">
        <f>ROUND(E200*F200,2)</f>
        <v>0</v>
      </c>
      <c r="H200" s="231"/>
      <c r="I200" s="232">
        <f>ROUND(E200*H200,2)</f>
        <v>0</v>
      </c>
      <c r="J200" s="231"/>
      <c r="K200" s="232">
        <f>ROUND(E200*J200,2)</f>
        <v>0</v>
      </c>
      <c r="L200" s="232">
        <v>21</v>
      </c>
      <c r="M200" s="232">
        <f>G200*(1+L200/100)</f>
        <v>0</v>
      </c>
      <c r="N200" s="222">
        <v>1.2999999999999999E-4</v>
      </c>
      <c r="O200" s="222">
        <f>ROUND(E200*N200,5)</f>
        <v>1.2999999999999999E-4</v>
      </c>
      <c r="P200" s="222">
        <v>3.98E-3</v>
      </c>
      <c r="Q200" s="222">
        <f>ROUND(E200*P200,5)</f>
        <v>3.98E-3</v>
      </c>
      <c r="R200" s="222"/>
      <c r="S200" s="222"/>
      <c r="T200" s="223">
        <v>0.46800000000000003</v>
      </c>
      <c r="U200" s="222">
        <f>ROUND(E200*T200,2)</f>
        <v>0.47</v>
      </c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112</v>
      </c>
      <c r="AF200" s="212"/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3">
        <v>134</v>
      </c>
      <c r="B201" s="219" t="s">
        <v>422</v>
      </c>
      <c r="C201" s="264" t="s">
        <v>423</v>
      </c>
      <c r="D201" s="221" t="s">
        <v>204</v>
      </c>
      <c r="E201" s="228">
        <v>0.55286999999999997</v>
      </c>
      <c r="F201" s="231"/>
      <c r="G201" s="232">
        <f>ROUND(E201*F201,2)</f>
        <v>0</v>
      </c>
      <c r="H201" s="231"/>
      <c r="I201" s="232">
        <f>ROUND(E201*H201,2)</f>
        <v>0</v>
      </c>
      <c r="J201" s="231"/>
      <c r="K201" s="232">
        <f>ROUND(E201*J201,2)</f>
        <v>0</v>
      </c>
      <c r="L201" s="232">
        <v>21</v>
      </c>
      <c r="M201" s="232">
        <f>G201*(1+L201/100)</f>
        <v>0</v>
      </c>
      <c r="N201" s="222">
        <v>0</v>
      </c>
      <c r="O201" s="222">
        <f>ROUND(E201*N201,5)</f>
        <v>0</v>
      </c>
      <c r="P201" s="222">
        <v>0</v>
      </c>
      <c r="Q201" s="222">
        <f>ROUND(E201*P201,5)</f>
        <v>0</v>
      </c>
      <c r="R201" s="222"/>
      <c r="S201" s="222"/>
      <c r="T201" s="223">
        <v>2.5750000000000002</v>
      </c>
      <c r="U201" s="222">
        <f>ROUND(E201*T201,2)</f>
        <v>1.42</v>
      </c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112</v>
      </c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x14ac:dyDescent="0.2">
      <c r="A202" s="214" t="s">
        <v>107</v>
      </c>
      <c r="B202" s="220" t="s">
        <v>79</v>
      </c>
      <c r="C202" s="266" t="s">
        <v>80</v>
      </c>
      <c r="D202" s="225"/>
      <c r="E202" s="230"/>
      <c r="F202" s="233"/>
      <c r="G202" s="233">
        <f>SUMIF(AE203:AE206,"&lt;&gt;NOR",G203:G206)</f>
        <v>0</v>
      </c>
      <c r="H202" s="233"/>
      <c r="I202" s="233">
        <f>SUM(I203:I206)</f>
        <v>0</v>
      </c>
      <c r="J202" s="233"/>
      <c r="K202" s="233">
        <f>SUM(K203:K206)</f>
        <v>0</v>
      </c>
      <c r="L202" s="233"/>
      <c r="M202" s="233">
        <f>SUM(M203:M206)</f>
        <v>0</v>
      </c>
      <c r="N202" s="226"/>
      <c r="O202" s="226">
        <f>SUM(O203:O206)</f>
        <v>0</v>
      </c>
      <c r="P202" s="226"/>
      <c r="Q202" s="226">
        <f>SUM(Q203:Q206)</f>
        <v>0.21562999999999999</v>
      </c>
      <c r="R202" s="226"/>
      <c r="S202" s="226"/>
      <c r="T202" s="227"/>
      <c r="U202" s="226">
        <f>SUM(U203:U206)</f>
        <v>3.39</v>
      </c>
      <c r="AE202" t="s">
        <v>108</v>
      </c>
    </row>
    <row r="203" spans="1:60" outlineLevel="1" x14ac:dyDescent="0.2">
      <c r="A203" s="213">
        <v>135</v>
      </c>
      <c r="B203" s="219" t="s">
        <v>424</v>
      </c>
      <c r="C203" s="264" t="s">
        <v>425</v>
      </c>
      <c r="D203" s="221" t="s">
        <v>291</v>
      </c>
      <c r="E203" s="228">
        <v>20.399999999999999</v>
      </c>
      <c r="F203" s="231"/>
      <c r="G203" s="232">
        <f>ROUND(E203*F203,2)</f>
        <v>0</v>
      </c>
      <c r="H203" s="231"/>
      <c r="I203" s="232">
        <f>ROUND(E203*H203,2)</f>
        <v>0</v>
      </c>
      <c r="J203" s="231"/>
      <c r="K203" s="232">
        <f>ROUND(E203*J203,2)</f>
        <v>0</v>
      </c>
      <c r="L203" s="232">
        <v>21</v>
      </c>
      <c r="M203" s="232">
        <f>G203*(1+L203/100)</f>
        <v>0</v>
      </c>
      <c r="N203" s="222">
        <v>0</v>
      </c>
      <c r="O203" s="222">
        <f>ROUND(E203*N203,5)</f>
        <v>0</v>
      </c>
      <c r="P203" s="222">
        <v>1.057E-2</v>
      </c>
      <c r="Q203" s="222">
        <f>ROUND(E203*P203,5)</f>
        <v>0.21562999999999999</v>
      </c>
      <c r="R203" s="222"/>
      <c r="S203" s="222"/>
      <c r="T203" s="223">
        <v>8.2000000000000003E-2</v>
      </c>
      <c r="U203" s="222">
        <f>ROUND(E203*T203,2)</f>
        <v>1.67</v>
      </c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112</v>
      </c>
      <c r="AF203" s="212"/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3"/>
      <c r="B204" s="219"/>
      <c r="C204" s="265" t="s">
        <v>426</v>
      </c>
      <c r="D204" s="224"/>
      <c r="E204" s="229">
        <v>20.399999999999999</v>
      </c>
      <c r="F204" s="232"/>
      <c r="G204" s="232"/>
      <c r="H204" s="232"/>
      <c r="I204" s="232"/>
      <c r="J204" s="232"/>
      <c r="K204" s="232"/>
      <c r="L204" s="232"/>
      <c r="M204" s="232"/>
      <c r="N204" s="222"/>
      <c r="O204" s="222"/>
      <c r="P204" s="222"/>
      <c r="Q204" s="222"/>
      <c r="R204" s="222"/>
      <c r="S204" s="222"/>
      <c r="T204" s="223"/>
      <c r="U204" s="222"/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114</v>
      </c>
      <c r="AF204" s="212">
        <v>0</v>
      </c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3">
        <v>136</v>
      </c>
      <c r="B205" s="219" t="s">
        <v>427</v>
      </c>
      <c r="C205" s="264" t="s">
        <v>428</v>
      </c>
      <c r="D205" s="221" t="s">
        <v>291</v>
      </c>
      <c r="E205" s="228">
        <v>20.399999999999999</v>
      </c>
      <c r="F205" s="231"/>
      <c r="G205" s="232">
        <f>ROUND(E205*F205,2)</f>
        <v>0</v>
      </c>
      <c r="H205" s="231"/>
      <c r="I205" s="232">
        <f>ROUND(E205*H205,2)</f>
        <v>0</v>
      </c>
      <c r="J205" s="231"/>
      <c r="K205" s="232">
        <f>ROUND(E205*J205,2)</f>
        <v>0</v>
      </c>
      <c r="L205" s="232">
        <v>21</v>
      </c>
      <c r="M205" s="232">
        <f>G205*(1+L205/100)</f>
        <v>0</v>
      </c>
      <c r="N205" s="222">
        <v>0</v>
      </c>
      <c r="O205" s="222">
        <f>ROUND(E205*N205,5)</f>
        <v>0</v>
      </c>
      <c r="P205" s="222">
        <v>0</v>
      </c>
      <c r="Q205" s="222">
        <f>ROUND(E205*P205,5)</f>
        <v>0</v>
      </c>
      <c r="R205" s="222"/>
      <c r="S205" s="222"/>
      <c r="T205" s="223">
        <v>5.1999999999999998E-2</v>
      </c>
      <c r="U205" s="222">
        <f>ROUND(E205*T205,2)</f>
        <v>1.06</v>
      </c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112</v>
      </c>
      <c r="AF205" s="212"/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42">
        <v>137</v>
      </c>
      <c r="B206" s="243" t="s">
        <v>429</v>
      </c>
      <c r="C206" s="267" t="s">
        <v>430</v>
      </c>
      <c r="D206" s="244" t="s">
        <v>204</v>
      </c>
      <c r="E206" s="245">
        <v>0.21562999999999999</v>
      </c>
      <c r="F206" s="246"/>
      <c r="G206" s="247">
        <f>ROUND(E206*F206,2)</f>
        <v>0</v>
      </c>
      <c r="H206" s="246"/>
      <c r="I206" s="247">
        <f>ROUND(E206*H206,2)</f>
        <v>0</v>
      </c>
      <c r="J206" s="246"/>
      <c r="K206" s="247">
        <f>ROUND(E206*J206,2)</f>
        <v>0</v>
      </c>
      <c r="L206" s="247">
        <v>21</v>
      </c>
      <c r="M206" s="247">
        <f>G206*(1+L206/100)</f>
        <v>0</v>
      </c>
      <c r="N206" s="248">
        <v>0</v>
      </c>
      <c r="O206" s="248">
        <f>ROUND(E206*N206,5)</f>
        <v>0</v>
      </c>
      <c r="P206" s="248">
        <v>0</v>
      </c>
      <c r="Q206" s="248">
        <f>ROUND(E206*P206,5)</f>
        <v>0</v>
      </c>
      <c r="R206" s="248"/>
      <c r="S206" s="248"/>
      <c r="T206" s="249">
        <v>3.0739999999999998</v>
      </c>
      <c r="U206" s="248">
        <f>ROUND(E206*T206,2)</f>
        <v>0.66</v>
      </c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 t="s">
        <v>112</v>
      </c>
      <c r="AF206" s="212"/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x14ac:dyDescent="0.2">
      <c r="A207" s="6"/>
      <c r="B207" s="7" t="s">
        <v>431</v>
      </c>
      <c r="C207" s="268" t="s">
        <v>431</v>
      </c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AC207">
        <v>15</v>
      </c>
      <c r="AD207">
        <v>21</v>
      </c>
    </row>
    <row r="208" spans="1:60" x14ac:dyDescent="0.2">
      <c r="A208" s="250"/>
      <c r="B208" s="251">
        <v>26</v>
      </c>
      <c r="C208" s="269" t="s">
        <v>431</v>
      </c>
      <c r="D208" s="252"/>
      <c r="E208" s="252"/>
      <c r="F208" s="252"/>
      <c r="G208" s="263">
        <f>G8+G60+G64+G94+G110+G117+G125+G130+G153+G167+G184+G194+G202</f>
        <v>0</v>
      </c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AC208">
        <f>SUMIF(L7:L206,AC207,G7:G206)</f>
        <v>0</v>
      </c>
      <c r="AD208">
        <f>SUMIF(L7:L206,AD207,G7:G206)</f>
        <v>0</v>
      </c>
      <c r="AE208" t="s">
        <v>432</v>
      </c>
    </row>
    <row r="209" spans="1:31" x14ac:dyDescent="0.2">
      <c r="A209" s="6"/>
      <c r="B209" s="7" t="s">
        <v>431</v>
      </c>
      <c r="C209" s="268" t="s">
        <v>431</v>
      </c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spans="1:31" x14ac:dyDescent="0.2">
      <c r="A210" s="6"/>
      <c r="B210" s="7" t="s">
        <v>431</v>
      </c>
      <c r="C210" s="268" t="s">
        <v>431</v>
      </c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 spans="1:31" x14ac:dyDescent="0.2">
      <c r="A211" s="253">
        <v>33</v>
      </c>
      <c r="B211" s="253"/>
      <c r="C211" s="270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 spans="1:31" x14ac:dyDescent="0.2">
      <c r="A212" s="254"/>
      <c r="B212" s="255"/>
      <c r="C212" s="271"/>
      <c r="D212" s="255"/>
      <c r="E212" s="255"/>
      <c r="F212" s="255"/>
      <c r="G212" s="25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AE212" t="s">
        <v>433</v>
      </c>
    </row>
    <row r="213" spans="1:31" x14ac:dyDescent="0.2">
      <c r="A213" s="257"/>
      <c r="B213" s="258"/>
      <c r="C213" s="272"/>
      <c r="D213" s="258"/>
      <c r="E213" s="258"/>
      <c r="F213" s="258"/>
      <c r="G213" s="259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spans="1:31" x14ac:dyDescent="0.2">
      <c r="A214" s="257"/>
      <c r="B214" s="258"/>
      <c r="C214" s="272"/>
      <c r="D214" s="258"/>
      <c r="E214" s="258"/>
      <c r="F214" s="258"/>
      <c r="G214" s="259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spans="1:31" x14ac:dyDescent="0.2">
      <c r="A215" s="257"/>
      <c r="B215" s="258"/>
      <c r="C215" s="272"/>
      <c r="D215" s="258"/>
      <c r="E215" s="258"/>
      <c r="F215" s="258"/>
      <c r="G215" s="259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spans="1:31" x14ac:dyDescent="0.2">
      <c r="A216" s="260"/>
      <c r="B216" s="261"/>
      <c r="C216" s="273"/>
      <c r="D216" s="261"/>
      <c r="E216" s="261"/>
      <c r="F216" s="261"/>
      <c r="G216" s="262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spans="1:31" x14ac:dyDescent="0.2">
      <c r="A217" s="6"/>
      <c r="B217" s="7" t="s">
        <v>431</v>
      </c>
      <c r="C217" s="268" t="s">
        <v>431</v>
      </c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spans="1:31" x14ac:dyDescent="0.2">
      <c r="C218" s="274"/>
      <c r="AE218" t="s">
        <v>434</v>
      </c>
    </row>
  </sheetData>
  <mergeCells count="6">
    <mergeCell ref="A1:G1"/>
    <mergeCell ref="C2:G2"/>
    <mergeCell ref="C3:G3"/>
    <mergeCell ref="C4:G4"/>
    <mergeCell ref="A211:C211"/>
    <mergeCell ref="A212:G216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Balihar</dc:creator>
  <cp:lastModifiedBy>Ondřej Balihar</cp:lastModifiedBy>
  <cp:lastPrinted>2014-02-28T09:52:57Z</cp:lastPrinted>
  <dcterms:created xsi:type="dcterms:W3CDTF">2009-04-08T07:15:50Z</dcterms:created>
  <dcterms:modified xsi:type="dcterms:W3CDTF">2023-01-02T12:08:02Z</dcterms:modified>
</cp:coreProperties>
</file>